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iel\Downloads\"/>
    </mc:Choice>
  </mc:AlternateContent>
  <xr:revisionPtr revIDLastSave="0" documentId="13_ncr:1_{A8875B54-5662-4D2E-B45C-E0F6353E9956}" xr6:coauthVersionLast="47" xr6:coauthVersionMax="47" xr10:uidLastSave="{00000000-0000-0000-0000-000000000000}"/>
  <bookViews>
    <workbookView xWindow="-120" yWindow="-120" windowWidth="33840" windowHeight="20520" xr2:uid="{00000000-000D-0000-FFFF-FFFF00000000}"/>
  </bookViews>
  <sheets>
    <sheet name="Front" sheetId="1" r:id="rId1"/>
    <sheet name="Interrail pass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J2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N22" i="1" s="1"/>
  <c r="N23" i="1" a="1"/>
  <c r="N23" i="1" s="1"/>
  <c r="N24" i="1" a="1"/>
  <c r="N24" i="1" s="1"/>
  <c r="N25" i="1" a="1"/>
  <c r="N25" i="1" s="1"/>
  <c r="N26" i="1" a="1"/>
  <c r="N26" i="1" s="1"/>
  <c r="N27" i="1" a="1"/>
  <c r="N27" i="1" s="1"/>
  <c r="N28" i="1" a="1"/>
  <c r="N28" i="1" s="1"/>
  <c r="N29" i="1" a="1"/>
  <c r="N29" i="1" s="1"/>
  <c r="N30" i="1" a="1"/>
  <c r="N30" i="1" s="1"/>
  <c r="G3" i="2"/>
  <c r="G5" i="2"/>
  <c r="G8" i="2"/>
  <c r="G9" i="2"/>
  <c r="G14" i="2"/>
  <c r="G71" i="2"/>
  <c r="F3" i="2"/>
  <c r="F4" i="2"/>
  <c r="G4" i="2" s="1"/>
  <c r="F5" i="2"/>
  <c r="F6" i="2"/>
  <c r="G6" i="2" s="1"/>
  <c r="F7" i="2"/>
  <c r="G7" i="2" s="1"/>
  <c r="F8" i="2"/>
  <c r="F9" i="2"/>
  <c r="F10" i="2"/>
  <c r="G10" i="2" s="1"/>
  <c r="F11" i="2"/>
  <c r="G11" i="2" s="1"/>
  <c r="F12" i="2"/>
  <c r="G12" i="2" s="1"/>
  <c r="F13" i="2"/>
  <c r="G13" i="2" s="1"/>
  <c r="F14" i="2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19" i="2"/>
  <c r="G119" i="2" s="1"/>
  <c r="F120" i="2"/>
  <c r="G120" i="2" s="1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127" i="2"/>
  <c r="G127" i="2" s="1"/>
  <c r="F128" i="2"/>
  <c r="G128" i="2" s="1"/>
  <c r="F129" i="2"/>
  <c r="G129" i="2" s="1"/>
  <c r="F130" i="2"/>
  <c r="G130" i="2" s="1"/>
  <c r="F131" i="2"/>
  <c r="G131" i="2" s="1"/>
  <c r="F132" i="2"/>
  <c r="G132" i="2" s="1"/>
  <c r="F133" i="2"/>
  <c r="G133" i="2" s="1"/>
  <c r="F2" i="2"/>
  <c r="G2" i="2" s="1"/>
  <c r="E2" i="1"/>
  <c r="F2" i="1" s="1"/>
  <c r="H2" i="1" l="1"/>
  <c r="H3" i="1" s="1"/>
  <c r="J11" i="1" s="1"/>
  <c r="N3" i="1"/>
  <c r="J2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4">
    <bk>
      <extLst>
        <ext uri="{3e2802c4-a4d2-4d8b-9148-e3be6c30e623}">
          <xlrd:rvb i="1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7"/>
        </ext>
      </extLst>
    </bk>
  </futureMetadata>
  <cellMetadata count="1">
    <bk>
      <rc t="1" v="0"/>
    </bk>
  </cellMetadata>
  <valueMetadata count="24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</valueMetadata>
</metadata>
</file>

<file path=xl/sharedStrings.xml><?xml version="1.0" encoding="utf-8"?>
<sst xmlns="http://schemas.openxmlformats.org/spreadsheetml/2006/main" count="212" uniqueCount="44">
  <si>
    <t>Interrail/Eurail or single tickets, what is cheaper for your journey?</t>
  </si>
  <si>
    <t>Pass type:</t>
  </si>
  <si>
    <t>Pass Price no discount:</t>
  </si>
  <si>
    <t>OPTIONAL: add discount to pass here by adding discount in %</t>
  </si>
  <si>
    <t>Discounted pass price:</t>
  </si>
  <si>
    <t>OPTIONAL: add discount to pass here by adding discount in euro</t>
  </si>
  <si>
    <r>
      <t xml:space="preserve">To find out how expensive reservation cost are we recommend checking out </t>
    </r>
    <r>
      <rPr>
        <u/>
        <sz val="10"/>
        <color rgb="FF1155CC"/>
        <rFont val="Arial"/>
      </rPr>
      <t>https://interrailwiki.eu/seat-reservations-guide</t>
    </r>
  </si>
  <si>
    <r>
      <t xml:space="preserve">To find out per country how interrailing works check out the corresponding country page over at </t>
    </r>
    <r>
      <rPr>
        <u/>
        <sz val="10"/>
        <color rgb="FF1155CC"/>
        <rFont val="Arial"/>
      </rPr>
      <t>https://interrailwiki.eu</t>
    </r>
  </si>
  <si>
    <t>From</t>
  </si>
  <si>
    <t>To</t>
  </si>
  <si>
    <t>Reservations</t>
  </si>
  <si>
    <t>Single tickets</t>
  </si>
  <si>
    <t>Total price single tickets:</t>
  </si>
  <si>
    <t>Total price pass+reservation:</t>
  </si>
  <si>
    <t>List of all interrail passes</t>
  </si>
  <si>
    <t>Prices</t>
  </si>
  <si>
    <t>Age group</t>
  </si>
  <si>
    <t>Travel class</t>
  </si>
  <si>
    <t>Last price update:</t>
  </si>
  <si>
    <t>4 days in 1 month</t>
  </si>
  <si>
    <t>Youth</t>
  </si>
  <si>
    <t>Second</t>
  </si>
  <si>
    <t>5 days in 1 month</t>
  </si>
  <si>
    <t>7 days in 1 month</t>
  </si>
  <si>
    <t>10 days in 2 months</t>
  </si>
  <si>
    <t>15 days in 2 months</t>
  </si>
  <si>
    <t>15 days</t>
  </si>
  <si>
    <t>22 days</t>
  </si>
  <si>
    <t>1 month</t>
  </si>
  <si>
    <t>2 months</t>
  </si>
  <si>
    <t>3 months</t>
  </si>
  <si>
    <t>First</t>
  </si>
  <si>
    <t>Adult</t>
  </si>
  <si>
    <t>Senior</t>
  </si>
  <si>
    <t>Currency</t>
  </si>
  <si>
    <t>From currency</t>
  </si>
  <si>
    <t>Price</t>
  </si>
  <si>
    <t>Last trade time</t>
  </si>
  <si>
    <t>Currency converter:</t>
  </si>
  <si>
    <t>Amount in EUR:</t>
  </si>
  <si>
    <t>Time of last update:</t>
  </si>
  <si>
    <t>Fill the ISO 4217 compliant currency code:</t>
  </si>
  <si>
    <t>Fill the amount in currency above:</t>
  </si>
  <si>
    <t>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</si>
</sst>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\-mm\-yyyy"/>
    <numFmt numFmtId="165" formatCode="[$€-2]\ #,##0.00"/>
    <numFmt numFmtId="166" formatCode="_([$€-2]\ * #,##0.00_);_([$€-2]\ * \(#,##0.00\);_([$€-2]\ * &quot;-&quot;??_);_(@_)"/>
  </numFmts>
  <fonts count="8" x14ac:knownFonts="1">
    <font>
      <sz val="10"/>
      <color rgb="FF000000"/>
      <name val="Arial"/>
      <scheme val="minor"/>
    </font>
    <font>
      <b/>
      <sz val="22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b/>
      <sz val="10"/>
      <color theme="1"/>
      <name val="Arial"/>
      <scheme val="minor"/>
    </font>
    <font>
      <u/>
      <sz val="10"/>
      <color rgb="FF1155CC"/>
      <name val="Arial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/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0" xfId="0" applyNumberFormat="1" applyFont="1"/>
    <xf numFmtId="0" fontId="2" fillId="0" borderId="7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165" fontId="0" fillId="0" borderId="0" xfId="0" applyNumberFormat="1"/>
    <xf numFmtId="165" fontId="2" fillId="0" borderId="0" xfId="0" applyNumberFormat="1" applyFont="1"/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6" fillId="0" borderId="0" xfId="0" applyFont="1"/>
    <xf numFmtId="166" fontId="6" fillId="0" borderId="0" xfId="0" applyNumberFormat="1" applyFont="1"/>
    <xf numFmtId="22" fontId="6" fillId="0" borderId="0" xfId="0" applyNumberFormat="1" applyFont="1"/>
    <xf numFmtId="0" fontId="7" fillId="0" borderId="0" xfId="0" applyFont="1"/>
    <xf numFmtId="22" fontId="0" fillId="0" borderId="0" xfId="0" applyNumberFormat="1"/>
  </cellXfs>
  <cellStyles count="1">
    <cellStyle name="Standaard" xfId="0" builtinId="0"/>
  </cellStyles>
  <dxfs count="16">
    <dxf>
      <numFmt numFmtId="165" formatCode="[$€-2]\ #,##0.0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27" formatCode="dd/mm/yyyy\ 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166" formatCode="_([$€-2]\ * #,##0.00_);_([$€-2]\ * \(#,##0.00\);_([$€-2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numFmt numFmtId="165" formatCode="[$€-2]\ #,##0.00"/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Front-style" pivot="0" count="3" xr9:uid="{00000000-0011-0000-FFFF-FFFF00000000}">
      <tableStyleElement type="headerRow" dxfId="15"/>
      <tableStyleElement type="firstRowStripe" dxfId="14"/>
      <tableStyleElement type="secondRowStripe" dxfId="13"/>
    </tableStyle>
    <tableStyle name="Interrail passes-style" pivot="0" count="3" xr9:uid="{00000000-0011-0000-FFFF-FFFF01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" Target="richData/rdsupportingpropertybag.xml"/><Relationship Id="rId5" Type="http://schemas.openxmlformats.org/officeDocument/2006/relationships/sharedStrings" Target="sharedStrings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tyles" Target="styles.xml"/><Relationship Id="rId9" Type="http://schemas.microsoft.com/office/2017/06/relationships/richStyles" Target="richData/richStyles.xml"/><Relationship Id="rId14" Type="http://schemas.openxmlformats.org/officeDocument/2006/relationships/customXml" Target="../customXml/item1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48">
  <rv s="0">
    <v>en-GB</v>
    <v>auwcur</v>
    <v>268435456</v>
    <v>1</v>
    <v>Powered by Refinitiv</v>
    <v>0</v>
    <v>ALL/EUR</v>
    <v>2</v>
    <v>3</v>
    <v>Finance</v>
    <v>4</v>
    <v>1.0279999999999999E-2</v>
    <v>9.4230000000000008E-3</v>
    <v>-2.1999999999999999E-5</v>
    <v>-2.209E-3</v>
    <v>EUR</v>
    <v>ALL</v>
    <v>9.9869999999999994E-3</v>
    <v>Currency Pair</v>
    <v>45687.842951388891</v>
    <v>1.001E-2</v>
    <v>Albanian Lek/Euro FX Cross Rate</v>
    <v>9.9609999999999994E-3</v>
    <v>9.9609999999999994E-3</v>
    <v>9.9389999999999999E-3</v>
    <v>ALLEUR</v>
    <v>ALL/EUR</v>
  </rv>
  <rv s="1">
    <v>0</v>
  </rv>
  <rv s="0">
    <v>en-GB</v>
    <v>boddww</v>
    <v>268435456</v>
    <v>1</v>
    <v>Powered by Refinitiv</v>
    <v>0</v>
    <v>AMD/EUR</v>
    <v>2</v>
    <v>3</v>
    <v>Finance</v>
    <v>4</v>
    <v>2.4780000000000002E-3</v>
    <v>2.2369999999999998E-3</v>
    <v>-1.3E-6</v>
    <v>-5.4739999999999997E-4</v>
    <v>EUR</v>
    <v>AMD</v>
    <v>2.4039999999999999E-3</v>
    <v>Currency Pair</v>
    <v>45687.842951388891</v>
    <v>2.4090000000000001E-3</v>
    <v>Armenian Dram/Euro FX Cross Rate</v>
    <v>2.3749999999999999E-3</v>
    <v>2.3749999999999999E-3</v>
    <v>2.3739999999999998E-3</v>
    <v>AMDEUR</v>
    <v>AMD/EUR</v>
  </rv>
  <rv s="1">
    <v>2</v>
  </rv>
  <rv s="0">
    <v>en-GB</v>
    <v>auxuww</v>
    <v>268435456</v>
    <v>1</v>
    <v>Powered by Refinitiv</v>
    <v>0</v>
    <v>AZN/EUR</v>
    <v>2</v>
    <v>3</v>
    <v>Finance</v>
    <v>4</v>
    <v>0.57620000000000005</v>
    <v>0.51690000000000003</v>
    <v>-3.6000000000000002E-4</v>
    <v>-6.3969999999999999E-4</v>
    <v>EUR</v>
    <v>AZN</v>
    <v>0.56440000000000001</v>
    <v>Currency Pair</v>
    <v>45687.842951388891</v>
    <v>0.56369999999999998</v>
    <v>Azerbaijan Manat/Euro FX Cross Rate</v>
    <v>0.56279999999999997</v>
    <v>0.56279999999999997</v>
    <v>0.56240000000000001</v>
    <v>AZNEUR</v>
    <v>AZN/EUR</v>
  </rv>
  <rv s="1">
    <v>4</v>
  </rv>
  <rv s="0">
    <v>en-GB</v>
    <v>av1lfr</v>
    <v>268435456</v>
    <v>1</v>
    <v>Powered by Refinitiv</v>
    <v>0</v>
    <v>BAM/EUR</v>
    <v>2</v>
    <v>3</v>
    <v>Finance</v>
    <v>4</v>
    <v>0.51870000000000005</v>
    <v>0.50070000000000003</v>
    <v>0</v>
    <v>0</v>
    <v>EUR</v>
    <v>BAM</v>
    <v>0.5091</v>
    <v>Currency Pair</v>
    <v>45687.842951388891</v>
    <v>0.50919999999999999</v>
    <v>Bosnian Mark/Euro FX Cross Rate</v>
    <v>0.50860000000000005</v>
    <v>0.50860000000000005</v>
    <v>0.50860000000000005</v>
    <v>BAMEUR</v>
    <v>BAM/EUR</v>
  </rv>
  <rv s="1">
    <v>6</v>
  </rv>
  <rv s="0">
    <v>en-GB</v>
    <v>av2svh</v>
    <v>268435456</v>
    <v>1</v>
    <v>Powered by Refinitiv</v>
    <v>0</v>
    <v>BGN/EUR</v>
    <v>2</v>
    <v>3</v>
    <v>Finance</v>
    <v>4</v>
    <v>0.51480000000000004</v>
    <v>0.50529999999999997</v>
    <v>-3.0000000000000001E-5</v>
    <v>-5.8690000000000002E-5</v>
    <v>EUR</v>
    <v>BGN</v>
    <v>0.51149999999999995</v>
    <v>Currency Pair</v>
    <v>45687.842951388891</v>
    <v>0.5111</v>
    <v>Bulgarian Lev/Euro FX Cross Rate</v>
    <v>0.51119999999999999</v>
    <v>0.51119999999999999</v>
    <v>0.51119999999999999</v>
    <v>BGNEUR</v>
    <v>BGN/EUR</v>
  </rv>
  <rv s="1">
    <v>8</v>
  </rv>
  <rv s="0">
    <v>en-GB</v>
    <v>b1gph7</v>
    <v>268435456</v>
    <v>1</v>
    <v>Powered by Refinitiv</v>
    <v>0</v>
    <v>BYN/EUR</v>
    <v>2</v>
    <v>3</v>
    <v>Finance</v>
    <v>4</v>
    <v>0.29959999999999998</v>
    <v>0.27200000000000002</v>
    <v>-2.0000000000000001E-4</v>
    <v>-6.8349999999999997E-4</v>
    <v>EUR</v>
    <v>BYN</v>
    <v>0.29349999999999998</v>
    <v>Currency Pair</v>
    <v>45687.842951388891</v>
    <v>0.29249999999999998</v>
    <v>Belarusian Ruble (from JUL 2016)/Euro FX Cross Rate</v>
    <v>0.29260000000000003</v>
    <v>0.29260000000000003</v>
    <v>0.29239999999999999</v>
    <v>BYNEUR</v>
    <v>BYN/EUR</v>
  </rv>
  <rv s="1">
    <v>10</v>
  </rv>
  <rv s="0">
    <v>en-GB</v>
    <v>avuzw7</v>
    <v>268435456</v>
    <v>1</v>
    <v>Powered by Refinitiv</v>
    <v>0</v>
    <v>CHF/EUR</v>
    <v>2</v>
    <v>3</v>
    <v>Finance</v>
    <v>4</v>
    <v>1.0861000000000001</v>
    <v>1.0065</v>
    <v>-2.5999999999999999E-3</v>
    <v>-2.4580000000000001E-3</v>
    <v>EUR</v>
    <v>CHF</v>
    <v>1.0593999999999999</v>
    <v>Currency Pair</v>
    <v>45687.842951388891</v>
    <v>1.0543</v>
    <v>Swiss Franc/Euro FX Cross Rate</v>
    <v>1.0579000000000001</v>
    <v>1.0578000000000001</v>
    <v>1.0551999999999999</v>
    <v>CHFEUR</v>
    <v>CHF/EUR</v>
  </rv>
  <rv s="1">
    <v>12</v>
  </rv>
  <rv s="0">
    <v>en-GB</v>
    <v>av6qu2</v>
    <v>268435456</v>
    <v>1</v>
    <v>Powered by Refinitiv</v>
    <v>0</v>
    <v>CZK/EUR</v>
    <v>2</v>
    <v>3</v>
    <v>Finance</v>
    <v>4</v>
    <v>4.0750000000000001E-2</v>
    <v>3.9129999999999998E-2</v>
    <v>2.0000000000000002E-5</v>
    <v>5.0290000000000003E-4</v>
    <v>EUR</v>
    <v>CZK</v>
    <v>3.9829999999999997E-2</v>
    <v>Currency Pair</v>
    <v>45687.842986111114</v>
    <v>3.9789999999999999E-2</v>
    <v>Czech Koruna/Euro FX Cross Rate</v>
    <v>3.977E-2</v>
    <v>3.977E-2</v>
    <v>3.9789999999999999E-2</v>
    <v>CZKEUR</v>
    <v>CZK/EUR</v>
  </rv>
  <rv s="1">
    <v>14</v>
  </rv>
  <rv s="0">
    <v>en-GB</v>
    <v>av72gh</v>
    <v>268435456</v>
    <v>1</v>
    <v>Powered by Refinitiv</v>
    <v>0</v>
    <v>DKK/EUR</v>
    <v>2</v>
    <v>3</v>
    <v>Finance</v>
    <v>4</v>
    <v>0.13469999999999999</v>
    <v>0.13339999999999999</v>
    <v>-7.9999999999999996E-6</v>
    <v>-5.9699999999999994E-5</v>
    <v>EUR</v>
    <v>DKK</v>
    <v>0.1341</v>
    <v>Currency Pair</v>
    <v>45687.842974537038</v>
    <v>0.13389999999999999</v>
    <v>Danish Krone/Euro FX Cross Rate</v>
    <v>0.13400000000000001</v>
    <v>0.13400000000000001</v>
    <v>0.13400000000000001</v>
    <v>DKKEUR</v>
    <v>DKK/EUR</v>
  </rv>
  <rv s="1">
    <v>16</v>
  </rv>
  <rv s="0">
    <v>en-GB</v>
    <v>avycmw</v>
    <v>268435456</v>
    <v>1</v>
    <v>Powered by Refinitiv</v>
    <v>0</v>
    <v>GBP/EUR</v>
    <v>2</v>
    <v>3</v>
    <v>Finance</v>
    <v>4</v>
    <v>1.216</v>
    <v>1.1560999999999999</v>
    <v>0</v>
    <v>0</v>
    <v>EUR</v>
    <v>GBP</v>
    <v>1.1961999999999999</v>
    <v>Currency Pair</v>
    <v>45687.842962962961</v>
    <v>1.1919999999999999</v>
    <v>UK Pound Sterling/Euro FX Cross Rate</v>
    <v>1.1943999999999999</v>
    <v>1.1943999999999999</v>
    <v>1.1943999999999999</v>
    <v>GBPEUR</v>
    <v>GBP/EUR</v>
  </rv>
  <rv s="1">
    <v>18</v>
  </rv>
  <rv s="0">
    <v>en-GB</v>
    <v>av9s27</v>
    <v>268435456</v>
    <v>1</v>
    <v>Powered by Refinitiv</v>
    <v>0</v>
    <v>GEL/EUR</v>
    <v>2</v>
    <v>3</v>
    <v>Finance</v>
    <v>4</v>
    <v>0.36</v>
    <v>0.32</v>
    <v>0</v>
    <v>0</v>
    <v>EUR</v>
    <v>GEL</v>
    <v>0.34</v>
    <v>Currency Pair</v>
    <v>45687.842951388891</v>
    <v>0.34</v>
    <v>Georgian Lari/Euro FX Cross Rate</v>
    <v>0.33</v>
    <v>0.33</v>
    <v>0.33</v>
    <v>GELEUR</v>
    <v>GEL/EUR</v>
  </rv>
  <rv s="1">
    <v>20</v>
  </rv>
  <rv s="0">
    <v>en-GB</v>
    <v>avbwc7</v>
    <v>268435456</v>
    <v>1</v>
    <v>Powered by Refinitiv</v>
    <v>0</v>
    <v>HUF/EUR</v>
    <v>2</v>
    <v>3</v>
    <v>Finance</v>
    <v>4</v>
    <v>2.617E-3</v>
    <v>2.398E-3</v>
    <v>6.0000000000000002E-6</v>
    <v>2.4499999999999999E-3</v>
    <v>EUR</v>
    <v>HUF</v>
    <v>2.4629999999999999E-3</v>
    <v>Currency Pair</v>
    <v>45687.842997685184</v>
    <v>2.4480000000000001E-3</v>
    <v>Hungarian Forint/Euro FX Cross Rate</v>
    <v>2.4489999999999998E-3</v>
    <v>2.4489999999999998E-3</v>
    <v>2.4550000000000002E-3</v>
    <v>HUFEUR</v>
    <v>HUF/EUR</v>
  </rv>
  <rv s="1">
    <v>22</v>
  </rv>
  <rv s="0">
    <v>en-GB</v>
    <v>avc7xm</v>
    <v>268435456</v>
    <v>1</v>
    <v>Powered by Refinitiv</v>
    <v>0</v>
    <v>ISK/EUR</v>
    <v>2</v>
    <v>3</v>
    <v>Finance</v>
    <v>4</v>
    <v>6.9699999999999996E-3</v>
    <v>6.4900000000000001E-3</v>
    <v>-3.0000000000000001E-5</v>
    <v>-4.3730000000000002E-3</v>
    <v>EUR</v>
    <v>ISK</v>
    <v>6.8599999999999998E-3</v>
    <v>Currency Pair</v>
    <v>45687.842962962961</v>
    <v>6.8399999999999997E-3</v>
    <v>Iceland Krona/Euro FX Cross Rate</v>
    <v>6.8599999999999998E-3</v>
    <v>6.8599999999999998E-3</v>
    <v>6.8300000000000001E-3</v>
    <v>ISKEUR</v>
    <v>ISK/EUR</v>
  </rv>
  <rv s="1">
    <v>24</v>
  </rv>
  <rv s="0">
    <v>en-GB</v>
    <v>avkp3m</v>
    <v>268435456</v>
    <v>1</v>
    <v>Powered by Refinitiv</v>
    <v>0</v>
    <v>MDL/EUR</v>
    <v>2</v>
    <v>3</v>
    <v>Finance</v>
    <v>4</v>
    <v>5.3319999999999999E-2</v>
    <v>5.0020000000000002E-2</v>
    <v>-6.0000000000000002E-6</v>
    <v>-1.1599999999999999E-4</v>
    <v>EUR</v>
    <v>MDL</v>
    <v>5.1810000000000002E-2</v>
    <v>Currency Pair</v>
    <v>45687.842951388891</v>
    <v>5.178E-2</v>
    <v>Molodovan Leu/Euro FX Cross Rate</v>
    <v>5.1729999999999998E-2</v>
    <v>5.1729999999999998E-2</v>
    <v>5.1720000000000002E-2</v>
    <v>MDLEUR</v>
    <v>MDL/EUR</v>
  </rv>
  <rv s="1">
    <v>26</v>
  </rv>
  <rv s="0">
    <v>en-GB</v>
    <v>avia77</v>
    <v>268435456</v>
    <v>1</v>
    <v>Powered by Refinitiv</v>
    <v>0</v>
    <v>MKD/EUR</v>
    <v>2</v>
    <v>3</v>
    <v>Finance</v>
    <v>4</v>
    <v>1.6490000000000001E-2</v>
    <v>1.5890000000000001E-2</v>
    <v>4.1300000000000001E-5</v>
    <v>2.5560000000000001E-3</v>
    <v>EUR</v>
    <v>MKD</v>
    <v>1.6230000000000001E-2</v>
    <v>Currency Pair</v>
    <v>45687.842951388891</v>
    <v>1.6289999999999999E-2</v>
    <v>North Macedonian Denar/Euro FX Cross Rate</v>
    <v>1.6160000000000001E-2</v>
    <v>1.6160000000000001E-2</v>
    <v>1.6199999999999999E-2</v>
    <v>MKDEUR</v>
    <v>MKD/EUR</v>
  </rv>
  <rv s="1">
    <v>28</v>
  </rv>
  <rv s="0">
    <v>en-GB</v>
    <v>avnflh</v>
    <v>268435456</v>
    <v>1</v>
    <v>Powered by Refinitiv</v>
    <v>0</v>
    <v>NOK/EUR</v>
    <v>2</v>
    <v>3</v>
    <v>Finance</v>
    <v>4</v>
    <v>8.8800000000000004E-2</v>
    <v>8.2199999999999995E-2</v>
    <v>1E-4</v>
    <v>1.178E-3</v>
    <v>EUR</v>
    <v>NOK</v>
    <v>8.5099999999999995E-2</v>
    <v>Currency Pair</v>
    <v>45687.842986111114</v>
    <v>8.48E-2</v>
    <v>Norwegian Krone/Euro FX Cross Rate</v>
    <v>8.4900000000000003E-2</v>
    <v>8.4900000000000003E-2</v>
    <v>8.5000000000000006E-2</v>
    <v>NOKEUR</v>
    <v>NOK/EUR</v>
  </rv>
  <rv s="1">
    <v>30</v>
  </rv>
  <rv s="0">
    <v>en-GB</v>
    <v>avpuhw</v>
    <v>268435456</v>
    <v>1</v>
    <v>Powered by Refinitiv</v>
    <v>0</v>
    <v>PLN/EUR</v>
    <v>2</v>
    <v>3</v>
    <v>Finance</v>
    <v>4</v>
    <v>0.2382</v>
    <v>0.2278</v>
    <v>1E-4</v>
    <v>4.2049999999999998E-4</v>
    <v>EUR</v>
    <v>PLN</v>
    <v>0.2382</v>
    <v>Currency Pair</v>
    <v>45687.842974537038</v>
    <v>0.23749999999999999</v>
    <v>Polish Zloty/Euro FX Cross Rate</v>
    <v>0.23780000000000001</v>
    <v>0.23780000000000001</v>
    <v>0.2379</v>
    <v>PLNEUR</v>
    <v>PLN/EUR</v>
  </rv>
  <rv s="1">
    <v>32</v>
  </rv>
  <rv s="0">
    <v>en-GB</v>
    <v>avqgpr</v>
    <v>268435456</v>
    <v>1</v>
    <v>Powered by Refinitiv</v>
    <v>0</v>
    <v>RON/EUR</v>
    <v>2</v>
    <v>3</v>
    <v>Finance</v>
    <v>4</v>
    <v>0.2021</v>
    <v>0.19919999999999999</v>
    <v>0</v>
    <v>0</v>
    <v>EUR</v>
    <v>RON</v>
    <v>0.20100000000000001</v>
    <v>Currency Pair</v>
    <v>45687.842962962961</v>
    <v>0.2009</v>
    <v>Romanian New Leu/Euro FX Cross Rate</v>
    <v>0.2009</v>
    <v>0.2009</v>
    <v>0.2009</v>
    <v>RONEUR</v>
    <v>RON/EUR</v>
  </rv>
  <rv s="1">
    <v>34</v>
  </rv>
  <rv s="0">
    <v>en-GB</v>
    <v>avsaec</v>
    <v>268435456</v>
    <v>1</v>
    <v>Powered by Refinitiv</v>
    <v>0</v>
    <v>RSD/EUR</v>
    <v>2</v>
    <v>3</v>
    <v>Finance</v>
    <v>4</v>
    <v>8.5900000000000004E-3</v>
    <v>8.4700000000000001E-3</v>
    <v>1.0000000000000001E-5</v>
    <v>1.1740000000000001E-3</v>
    <v>EUR</v>
    <v>RSD</v>
    <v>8.5400000000000007E-3</v>
    <v>Currency Pair</v>
    <v>45687.842974537038</v>
    <v>8.5299999999999994E-3</v>
    <v>Serbian Dinar/Euro FX Cross Rate</v>
    <v>8.5199999999999998E-3</v>
    <v>8.5199999999999998E-3</v>
    <v>8.5299999999999994E-3</v>
    <v>RSDEUR</v>
    <v>RSD/EUR</v>
  </rv>
  <rv s="1">
    <v>36</v>
  </rv>
  <rv s="0">
    <v>en-GB</v>
    <v>avqrc7</v>
    <v>268435456</v>
    <v>1</v>
    <v>Powered by Refinitiv</v>
    <v>0</v>
    <v>RUB/EUR</v>
    <v>2</v>
    <v>3</v>
    <v>Finance</v>
    <v>4</v>
    <v>1.1350000000000001E-2</v>
    <v>8.2900000000000005E-3</v>
    <v>6.7000000000000002E-5</v>
    <v>6.9299999999999995E-3</v>
    <v>EUR</v>
    <v>RUB</v>
    <v>9.8549999999999992E-3</v>
    <v>Currency Pair</v>
    <v>45687.842951388891</v>
    <v>9.6620000000000004E-3</v>
    <v>Russian Rouble/Euro FX Cross Rate</v>
    <v>9.6679999999999995E-3</v>
    <v>9.6679999999999995E-3</v>
    <v>9.7350000000000006E-3</v>
    <v>RUBEUR</v>
    <v>RUB/EUR</v>
  </rv>
  <rv s="1">
    <v>38</v>
  </rv>
  <rv s="0">
    <v>en-GB</v>
    <v>avupar</v>
    <v>268435456</v>
    <v>1</v>
    <v>Powered by Refinitiv</v>
    <v>0</v>
    <v>SEK/EUR</v>
    <v>2</v>
    <v>3</v>
    <v>Finance</v>
    <v>4</v>
    <v>8.9800000000000005E-2</v>
    <v>8.48E-2</v>
    <v>-1E-4</v>
    <v>-1.147E-3</v>
    <v>EUR</v>
    <v>SEK</v>
    <v>8.7400000000000005E-2</v>
    <v>Currency Pair</v>
    <v>45687.842974537038</v>
    <v>8.6999999999999994E-2</v>
    <v>Swedish Krona/Euro FX Cross Rate</v>
    <v>8.72E-2</v>
    <v>8.72E-2</v>
    <v>8.7099999999999997E-2</v>
    <v>SEKEUR</v>
    <v>SEK/EUR</v>
  </rv>
  <rv s="1">
    <v>40</v>
  </rv>
  <rv s="0">
    <v>en-GB</v>
    <v>avwtkr</v>
    <v>268435456</v>
    <v>1</v>
    <v>Powered by Refinitiv</v>
    <v>0</v>
    <v>TRY/EUR</v>
    <v>2</v>
    <v>3</v>
    <v>Finance</v>
    <v>4</v>
    <v>3.09E-2</v>
    <v>2.5999999999999999E-2</v>
    <v>0</v>
    <v>0</v>
    <v>EUR</v>
    <v>TRY</v>
    <v>2.69E-2</v>
    <v>Currency Pair</v>
    <v>45687.842974537038</v>
    <v>2.6700000000000002E-2</v>
    <v>Turkish Lira/Euro FX Cross Rate</v>
    <v>2.6800000000000001E-2</v>
    <v>2.6800000000000001E-2</v>
    <v>2.6800000000000001E-2</v>
    <v>TRYEUR</v>
    <v>TRY/EUR</v>
  </rv>
  <rv s="1">
    <v>42</v>
  </rv>
  <rv s="0">
    <v>en-GB</v>
    <v>avxqf2</v>
    <v>268435456</v>
    <v>1</v>
    <v>Powered by Refinitiv</v>
    <v>0</v>
    <v>UAH/EUR</v>
    <v>2</v>
    <v>3</v>
    <v>Finance</v>
    <v>4</v>
    <v>2.4799999999999999E-2</v>
    <v>2.1499999999999998E-2</v>
    <v>3.0000000000000001E-6</v>
    <v>1.3100000000000001E-4</v>
    <v>EUR</v>
    <v>UAH</v>
    <v>2.3029999999999998E-2</v>
    <v>Currency Pair</v>
    <v>45687.842951388891</v>
    <v>2.2870000000000001E-2</v>
    <v>Ukraine Hryvnia/Euro FX Cross Rate</v>
    <v>2.29E-2</v>
    <v>2.29E-2</v>
    <v>2.29E-2</v>
    <v>UAHEUR</v>
    <v>UAH/EUR</v>
  </rv>
  <rv s="1">
    <v>44</v>
  </rv>
  <rv s="0">
    <v>en-GB</v>
    <v>avyn9c</v>
    <v>268435456</v>
    <v>1</v>
    <v>Powered by Refinitiv</v>
    <v>0</v>
    <v>USD/EUR</v>
    <v>2</v>
    <v>3</v>
    <v>Finance</v>
    <v>4</v>
    <v>0.98240000000000005</v>
    <v>0.89170000000000005</v>
    <v>-5.9999999999999995E-4</v>
    <v>-6.2530000000000007E-4</v>
    <v>EUR</v>
    <v>USD</v>
    <v>0.96240000000000003</v>
    <v>Currency Pair</v>
    <v>45687.842951388891</v>
    <v>0.95540000000000003</v>
    <v>US Dollar/Euro FX Cross Rate</v>
    <v>0.95960000000000001</v>
    <v>0.95960000000000001</v>
    <v>0.95899999999999996</v>
    <v>USDEUR</v>
    <v>USD/EUR</v>
  </rv>
  <rv s="1">
    <v>46</v>
  </rv>
</rvData>
</file>

<file path=xl/richData/rdrichvaluestructure.xml><?xml version="1.0" encoding="utf-8"?>
<rvStructures xmlns="http://schemas.microsoft.com/office/spreadsheetml/2017/richdata" count="2"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5">
    <spb s="0">
      <v>0</v>
      <v>Name</v>
    </spb>
    <spb s="1">
      <v>0</v>
      <v>0</v>
      <v>0</v>
    </spb>
    <spb s="2">
      <v>1</v>
      <v>1</v>
    </spb>
    <spb s="3">
      <v>1</v>
      <v>1</v>
      <v>2</v>
      <v>1</v>
      <v>1</v>
      <v>1</v>
      <v>3</v>
      <v>1</v>
      <v>1</v>
      <v>1</v>
      <v>4</v>
      <v>5</v>
    </spb>
    <spb s="4">
      <v>GMT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4">
    <x:dxf>
      <x:numFmt numFmtId="2" formatCode="0.00"/>
    </x:dxf>
    <x:dxf>
      <x:numFmt numFmtId="0" formatCode="General"/>
    </x:dxf>
    <x:dxf>
      <x:numFmt numFmtId="27" formatCode="dd/mm/yyyy\ hh:mm"/>
    </x:dxf>
    <x:dxf>
      <x:numFmt numFmtId="14" formatCode="0.00%"/>
    </x:dxf>
  </dxfs>
  <richProperties>
    <rPr n="NumberFormat" t="s"/>
    <rPr n="IsTitleField" t="b"/>
  </richProperties>
  <richStyles>
    <rSty dxfid="1">
      <rpv i="0">_([$€-x-euro2] * #,##0.00_);_([$€-x-euro2] * (#,##0.00);_([$€-x-euro2] * "-"??_);_(@_)</rpv>
    </rSty>
    <rSty>
      <rpv i="1">1</rpv>
    </rSty>
    <rSty dxfid="3"/>
    <rSty dxfid="2"/>
    <rSty dxfid="0">
      <rpv i="0">0.00</rpv>
    </rSty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oute" displayName="Route" ref="A7:D81">
  <tableColumns count="4">
    <tableColumn id="1" xr3:uid="{00000000-0010-0000-0000-000001000000}" name="From"/>
    <tableColumn id="2" xr3:uid="{00000000-0010-0000-0000-000002000000}" name="To"/>
    <tableColumn id="3" xr3:uid="{00000000-0010-0000-0000-000003000000}" name="Reservations" dataDxfId="9"/>
    <tableColumn id="4" xr3:uid="{00000000-0010-0000-0000-000004000000}" name="Single tickets" dataDxfId="0"/>
  </tableColumns>
  <tableStyleInfo name="Fron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14BE62-FC9A-4C73-937C-AAF5C6546A58}" name="Tabel3" displayName="Tabel3" ref="M6:P30" totalsRowShown="0" headerRowDxfId="8" dataDxfId="7">
  <autoFilter ref="M6:P30" xr:uid="{F214BE62-FC9A-4C73-937C-AAF5C6546A58}"/>
  <tableColumns count="4">
    <tableColumn id="1" xr3:uid="{FD5FD019-976F-4332-A6CC-9FEFAC98134A}" name="Currency" dataDxfId="6"/>
    <tableColumn id="4" xr3:uid="{F8EBACD6-8ADF-4698-A7B9-930DC6A896AC}" name="Price" dataDxfId="5">
      <calculatedColumnFormula array="1">_FV(Tabel3[[#This Row],[Currency]],"Price")</calculatedColumnFormula>
    </tableColumn>
    <tableColumn id="5" xr3:uid="{B1BA408E-05FC-40C1-B92E-E7536C9E1816}" name="Last trade time" dataDxfId="4">
      <calculatedColumnFormula array="1">_FV(Tabel3[[#This Row],[Currency]],"Last trade time",TRUE)</calculatedColumnFormula>
    </tableColumn>
    <tableColumn id="7" xr3:uid="{FBC795DD-7E08-498D-AFE1-EE69ADFF34B8}" name="From currency" dataDxfId="3">
      <calculatedColumnFormula array="1">_FV(Tabel3[[#This Row],[Currency]],"From currency",TRUE)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ll_interrail_passes" displayName="All_interrail_passes" ref="A1:D133">
  <tableColumns count="4">
    <tableColumn id="1" xr3:uid="{00000000-0010-0000-0100-000001000000}" name="List of all interrail passes"/>
    <tableColumn id="2" xr3:uid="{00000000-0010-0000-0100-000002000000}" name="Prices"/>
    <tableColumn id="3" xr3:uid="{00000000-0010-0000-0100-000003000000}" name="Age group"/>
    <tableColumn id="4" xr3:uid="{00000000-0010-0000-0100-000004000000}" name="Travel class"/>
  </tableColumns>
  <tableStyleInfo name="Interrail pass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interrailwiki.eu/" TargetMode="External"/><Relationship Id="rId1" Type="http://schemas.openxmlformats.org/officeDocument/2006/relationships/hyperlink" Target="https://interrailwiki.eu/seat-reservations-guide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81"/>
  <sheetViews>
    <sheetView tabSelected="1" workbookViewId="0">
      <selection activeCell="R7" sqref="R7"/>
    </sheetView>
  </sheetViews>
  <sheetFormatPr defaultColWidth="12.5703125" defaultRowHeight="15.75" customHeight="1" x14ac:dyDescent="0.2"/>
  <cols>
    <col min="1" max="1" width="27.28515625" customWidth="1"/>
    <col min="2" max="2" width="28.28515625" customWidth="1"/>
    <col min="3" max="3" width="18.42578125" customWidth="1"/>
    <col min="4" max="4" width="18.85546875" customWidth="1"/>
    <col min="5" max="5" width="13.7109375" hidden="1" customWidth="1"/>
    <col min="6" max="6" width="17.5703125" hidden="1" customWidth="1"/>
    <col min="7" max="7" width="21.140625" bestFit="1" customWidth="1"/>
    <col min="9" max="9" width="56.5703125" bestFit="1" customWidth="1"/>
    <col min="10" max="10" width="15.42578125" bestFit="1" customWidth="1"/>
    <col min="12" max="12" width="12.5703125" customWidth="1"/>
    <col min="13" max="14" width="12.5703125" hidden="1" customWidth="1"/>
    <col min="15" max="15" width="15.85546875" hidden="1" customWidth="1"/>
    <col min="16" max="16" width="12.5703125" hidden="1" customWidth="1"/>
  </cols>
  <sheetData>
    <row r="1" spans="1:16" ht="27.75" x14ac:dyDescent="0.4">
      <c r="A1" s="1" t="s">
        <v>0</v>
      </c>
    </row>
    <row r="2" spans="1:16" ht="12.75" x14ac:dyDescent="0.2">
      <c r="A2" s="2" t="s">
        <v>1</v>
      </c>
      <c r="B2" s="2" t="s">
        <v>23</v>
      </c>
      <c r="C2" s="2" t="s">
        <v>20</v>
      </c>
      <c r="D2" s="2" t="s">
        <v>31</v>
      </c>
      <c r="E2" s="2" t="str">
        <f>_xlfn.CONCAT(B2,C2)</f>
        <v>7 days in 1 monthYouth</v>
      </c>
      <c r="F2" s="2" t="str">
        <f>_xlfn.CONCAT(E2,D2)</f>
        <v>7 days in 1 monthYouthFirst</v>
      </c>
      <c r="G2" s="2" t="s">
        <v>2</v>
      </c>
      <c r="H2" s="27">
        <f>_xlfn.XLOOKUP(F2,'Interrail passes'!G:G,'Interrail passes'!B:B)</f>
        <v>363</v>
      </c>
      <c r="I2" s="2" t="s">
        <v>3</v>
      </c>
      <c r="J2" s="3">
        <v>0.15</v>
      </c>
    </row>
    <row r="3" spans="1:16" ht="12.75" x14ac:dyDescent="0.2">
      <c r="G3" s="2" t="s">
        <v>4</v>
      </c>
      <c r="H3" s="27">
        <f>H2*(1-J2)-J3</f>
        <v>308.55</v>
      </c>
      <c r="I3" s="2" t="s">
        <v>5</v>
      </c>
      <c r="J3" s="26"/>
      <c r="N3">
        <f ca="1">_xlfn.XLOOKUP(J21,Tabel3[From currency],Tabel3[Price])</f>
        <v>1.1943999999999999</v>
      </c>
    </row>
    <row r="4" spans="1:16" ht="12.75" x14ac:dyDescent="0.2">
      <c r="A4" s="4" t="s">
        <v>6</v>
      </c>
    </row>
    <row r="5" spans="1:16" ht="12.75" x14ac:dyDescent="0.2">
      <c r="A5" s="4" t="s">
        <v>7</v>
      </c>
    </row>
    <row r="6" spans="1:16" ht="15.75" customHeight="1" x14ac:dyDescent="0.2">
      <c r="M6" s="34" t="s">
        <v>34</v>
      </c>
      <c r="N6" s="34" t="s">
        <v>36</v>
      </c>
      <c r="O6" s="34" t="s">
        <v>37</v>
      </c>
      <c r="P6" s="34" t="s">
        <v>35</v>
      </c>
    </row>
    <row r="7" spans="1:16" ht="12.75" x14ac:dyDescent="0.2">
      <c r="A7" s="5" t="s">
        <v>8</v>
      </c>
      <c r="B7" s="6" t="s">
        <v>9</v>
      </c>
      <c r="C7" s="6" t="s">
        <v>10</v>
      </c>
      <c r="D7" s="7" t="s">
        <v>11</v>
      </c>
      <c r="M7" s="34" t="e" vm="1">
        <v>#VALUE!</v>
      </c>
      <c r="N7" s="35" cm="1">
        <f t="array" aca="1" ref="N7" ca="1">_FV(Tabel3[[#This Row],[Currency]],"Price")</f>
        <v>9.9389999999999999E-3</v>
      </c>
      <c r="O7" s="36" cm="1">
        <f t="array" aca="1" ref="O7" ca="1">_FV(Tabel3[[#This Row],[Currency]],"Last trade time",TRUE)</f>
        <v>45687.842951388891</v>
      </c>
      <c r="P7" s="34" t="str" cm="1">
        <f t="array" aca="1" ref="P7" ca="1">_FV(Tabel3[[#This Row],[Currency]],"From currency",TRUE)</f>
        <v>ALL</v>
      </c>
    </row>
    <row r="8" spans="1:16" ht="12.75" x14ac:dyDescent="0.2">
      <c r="A8" s="8"/>
      <c r="B8" s="9"/>
      <c r="C8" s="28"/>
      <c r="D8" s="29"/>
      <c r="M8" s="34" t="e" vm="2">
        <v>#VALUE!</v>
      </c>
      <c r="N8" s="35" cm="1">
        <f t="array" aca="1" ref="N8" ca="1">_FV(Tabel3[[#This Row],[Currency]],"Price")</f>
        <v>2.3739999999999998E-3</v>
      </c>
      <c r="O8" s="36" cm="1">
        <f t="array" aca="1" ref="O8" ca="1">_FV(Tabel3[[#This Row],[Currency]],"Last trade time",TRUE)</f>
        <v>45687.842951388891</v>
      </c>
      <c r="P8" s="34" t="str" cm="1">
        <f t="array" aca="1" ref="P8" ca="1">_FV(Tabel3[[#This Row],[Currency]],"From currency",TRUE)</f>
        <v>AMD</v>
      </c>
    </row>
    <row r="9" spans="1:16" ht="12.75" x14ac:dyDescent="0.2">
      <c r="A9" s="12"/>
      <c r="B9" s="13"/>
      <c r="C9" s="30"/>
      <c r="D9" s="31"/>
      <c r="M9" s="34" t="e" vm="3">
        <v>#VALUE!</v>
      </c>
      <c r="N9" s="35" cm="1">
        <f t="array" aca="1" ref="N9" ca="1">_FV(Tabel3[[#This Row],[Currency]],"Price")</f>
        <v>0.56240000000000001</v>
      </c>
      <c r="O9" s="36" cm="1">
        <f t="array" aca="1" ref="O9" ca="1">_FV(Tabel3[[#This Row],[Currency]],"Last trade time",TRUE)</f>
        <v>45687.842951388891</v>
      </c>
      <c r="P9" s="34" t="str" cm="1">
        <f t="array" aca="1" ref="P9" ca="1">_FV(Tabel3[[#This Row],[Currency]],"From currency",TRUE)</f>
        <v>AZN</v>
      </c>
    </row>
    <row r="10" spans="1:16" ht="12.75" x14ac:dyDescent="0.2">
      <c r="A10" s="8"/>
      <c r="B10" s="9"/>
      <c r="C10" s="28"/>
      <c r="D10" s="29"/>
      <c r="I10" s="16" t="s">
        <v>12</v>
      </c>
      <c r="J10" s="27">
        <f>SUM(Route[Single tickets])</f>
        <v>0</v>
      </c>
      <c r="M10" s="34" t="e" vm="4">
        <v>#VALUE!</v>
      </c>
      <c r="N10" s="35" cm="1">
        <f t="array" aca="1" ref="N10" ca="1">_FV(Tabel3[[#This Row],[Currency]],"Price")</f>
        <v>0.50860000000000005</v>
      </c>
      <c r="O10" s="36" cm="1">
        <f t="array" aca="1" ref="O10" ca="1">_FV(Tabel3[[#This Row],[Currency]],"Last trade time",TRUE)</f>
        <v>45687.842951388891</v>
      </c>
      <c r="P10" s="34" t="str" cm="1">
        <f t="array" aca="1" ref="P10" ca="1">_FV(Tabel3[[#This Row],[Currency]],"From currency",TRUE)</f>
        <v>BAM</v>
      </c>
    </row>
    <row r="11" spans="1:16" ht="12.75" x14ac:dyDescent="0.2">
      <c r="A11" s="12"/>
      <c r="B11" s="13"/>
      <c r="C11" s="30"/>
      <c r="D11" s="31"/>
      <c r="I11" s="16" t="s">
        <v>13</v>
      </c>
      <c r="J11" s="27">
        <f>SUM(C8:C81,H3)</f>
        <v>308.55</v>
      </c>
      <c r="M11" s="34" t="e" vm="5">
        <v>#VALUE!</v>
      </c>
      <c r="N11" s="35" cm="1">
        <f t="array" aca="1" ref="N11" ca="1">_FV(Tabel3[[#This Row],[Currency]],"Price")</f>
        <v>0.51119999999999999</v>
      </c>
      <c r="O11" s="36" cm="1">
        <f t="array" aca="1" ref="O11" ca="1">_FV(Tabel3[[#This Row],[Currency]],"Last trade time",TRUE)</f>
        <v>45687.842951388891</v>
      </c>
      <c r="P11" s="34" t="str" cm="1">
        <f t="array" aca="1" ref="P11" ca="1">_FV(Tabel3[[#This Row],[Currency]],"From currency",TRUE)</f>
        <v>BGN</v>
      </c>
    </row>
    <row r="12" spans="1:16" ht="12.75" x14ac:dyDescent="0.2">
      <c r="A12" s="8"/>
      <c r="B12" s="9"/>
      <c r="C12" s="28"/>
      <c r="D12" s="29"/>
      <c r="M12" s="34" t="e" vm="6">
        <v>#VALUE!</v>
      </c>
      <c r="N12" s="35" cm="1">
        <f t="array" aca="1" ref="N12" ca="1">_FV(Tabel3[[#This Row],[Currency]],"Price")</f>
        <v>0.29239999999999999</v>
      </c>
      <c r="O12" s="36" cm="1">
        <f t="array" aca="1" ref="O12" ca="1">_FV(Tabel3[[#This Row],[Currency]],"Last trade time",TRUE)</f>
        <v>45687.842951388891</v>
      </c>
      <c r="P12" s="34" t="str" cm="1">
        <f t="array" aca="1" ref="P12" ca="1">_FV(Tabel3[[#This Row],[Currency]],"From currency",TRUE)</f>
        <v>BYN</v>
      </c>
    </row>
    <row r="13" spans="1:16" ht="12.75" x14ac:dyDescent="0.2">
      <c r="A13" s="12"/>
      <c r="B13" s="13"/>
      <c r="C13" s="30"/>
      <c r="D13" s="31"/>
      <c r="M13" s="34" t="e" vm="7">
        <v>#VALUE!</v>
      </c>
      <c r="N13" s="35" cm="1">
        <f t="array" aca="1" ref="N13" ca="1">_FV(Tabel3[[#This Row],[Currency]],"Price")</f>
        <v>1.0551999999999999</v>
      </c>
      <c r="O13" s="36" cm="1">
        <f t="array" aca="1" ref="O13" ca="1">_FV(Tabel3[[#This Row],[Currency]],"Last trade time",TRUE)</f>
        <v>45687.842951388891</v>
      </c>
      <c r="P13" s="34" t="str" cm="1">
        <f t="array" aca="1" ref="P13" ca="1">_FV(Tabel3[[#This Row],[Currency]],"From currency",TRUE)</f>
        <v>CHF</v>
      </c>
    </row>
    <row r="14" spans="1:16" ht="12.75" x14ac:dyDescent="0.2">
      <c r="A14" s="8"/>
      <c r="B14" s="9"/>
      <c r="C14" s="28"/>
      <c r="D14" s="29"/>
      <c r="M14" s="34" t="e" vm="8">
        <v>#VALUE!</v>
      </c>
      <c r="N14" s="35" cm="1">
        <f t="array" aca="1" ref="N14" ca="1">_FV(Tabel3[[#This Row],[Currency]],"Price")</f>
        <v>3.9789999999999999E-2</v>
      </c>
      <c r="O14" s="36" cm="1">
        <f t="array" aca="1" ref="O14" ca="1">_FV(Tabel3[[#This Row],[Currency]],"Last trade time",TRUE)</f>
        <v>45687.842986111114</v>
      </c>
      <c r="P14" s="34" t="str" cm="1">
        <f t="array" aca="1" ref="P14" ca="1">_FV(Tabel3[[#This Row],[Currency]],"From currency",TRUE)</f>
        <v>CZK</v>
      </c>
    </row>
    <row r="15" spans="1:16" ht="12.75" x14ac:dyDescent="0.2">
      <c r="A15" s="12"/>
      <c r="B15" s="13"/>
      <c r="C15" s="30"/>
      <c r="D15" s="31"/>
      <c r="M15" s="34" t="e" vm="9">
        <v>#VALUE!</v>
      </c>
      <c r="N15" s="35" cm="1">
        <f t="array" aca="1" ref="N15" ca="1">_FV(Tabel3[[#This Row],[Currency]],"Price")</f>
        <v>0.13400000000000001</v>
      </c>
      <c r="O15" s="36" cm="1">
        <f t="array" aca="1" ref="O15" ca="1">_FV(Tabel3[[#This Row],[Currency]],"Last trade time",TRUE)</f>
        <v>45687.842974537038</v>
      </c>
      <c r="P15" s="34" t="str" cm="1">
        <f t="array" aca="1" ref="P15" ca="1">_FV(Tabel3[[#This Row],[Currency]],"From currency",TRUE)</f>
        <v>DKK</v>
      </c>
    </row>
    <row r="16" spans="1:16" ht="12.75" x14ac:dyDescent="0.2">
      <c r="A16" s="8"/>
      <c r="B16" s="9"/>
      <c r="C16" s="28"/>
      <c r="D16" s="29"/>
      <c r="M16" s="34" t="e" vm="10">
        <v>#VALUE!</v>
      </c>
      <c r="N16" s="35" cm="1">
        <f t="array" aca="1" ref="N16" ca="1">_FV(Tabel3[[#This Row],[Currency]],"Price")</f>
        <v>1.1943999999999999</v>
      </c>
      <c r="O16" s="36" cm="1">
        <f t="array" aca="1" ref="O16" ca="1">_FV(Tabel3[[#This Row],[Currency]],"Last trade time",TRUE)</f>
        <v>45687.842962962961</v>
      </c>
      <c r="P16" s="34" t="str" cm="1">
        <f t="array" aca="1" ref="P16" ca="1">_FV(Tabel3[[#This Row],[Currency]],"From currency",TRUE)</f>
        <v>GBP</v>
      </c>
    </row>
    <row r="17" spans="1:16" ht="12.75" x14ac:dyDescent="0.2">
      <c r="A17" s="12"/>
      <c r="B17" s="13"/>
      <c r="C17" s="30"/>
      <c r="D17" s="31"/>
      <c r="M17" s="34" t="e" vm="11">
        <v>#VALUE!</v>
      </c>
      <c r="N17" s="35" cm="1">
        <f t="array" aca="1" ref="N17" ca="1">_FV(Tabel3[[#This Row],[Currency]],"Price")</f>
        <v>0.33</v>
      </c>
      <c r="O17" s="36" cm="1">
        <f t="array" aca="1" ref="O17" ca="1">_FV(Tabel3[[#This Row],[Currency]],"Last trade time",TRUE)</f>
        <v>45687.842951388891</v>
      </c>
      <c r="P17" s="34" t="str" cm="1">
        <f t="array" aca="1" ref="P17" ca="1">_FV(Tabel3[[#This Row],[Currency]],"From currency",TRUE)</f>
        <v>GEL</v>
      </c>
    </row>
    <row r="18" spans="1:16" ht="12.75" x14ac:dyDescent="0.2">
      <c r="A18" s="8"/>
      <c r="B18" s="9"/>
      <c r="C18" s="28"/>
      <c r="D18" s="29"/>
      <c r="M18" s="34" t="e" vm="12">
        <v>#VALUE!</v>
      </c>
      <c r="N18" s="35" cm="1">
        <f t="array" aca="1" ref="N18" ca="1">_FV(Tabel3[[#This Row],[Currency]],"Price")</f>
        <v>2.4550000000000002E-3</v>
      </c>
      <c r="O18" s="36" cm="1">
        <f t="array" aca="1" ref="O18" ca="1">_FV(Tabel3[[#This Row],[Currency]],"Last trade time",TRUE)</f>
        <v>45687.842997685184</v>
      </c>
      <c r="P18" s="34" t="str" cm="1">
        <f t="array" aca="1" ref="P18" ca="1">_FV(Tabel3[[#This Row],[Currency]],"From currency",TRUE)</f>
        <v>HUF</v>
      </c>
    </row>
    <row r="19" spans="1:16" ht="12.75" x14ac:dyDescent="0.2">
      <c r="A19" s="12"/>
      <c r="B19" s="13"/>
      <c r="C19" s="30"/>
      <c r="D19" s="31"/>
      <c r="M19" s="34" t="e" vm="13">
        <v>#VALUE!</v>
      </c>
      <c r="N19" s="35" cm="1">
        <f t="array" aca="1" ref="N19" ca="1">_FV(Tabel3[[#This Row],[Currency]],"Price")</f>
        <v>6.8300000000000001E-3</v>
      </c>
      <c r="O19" s="36" cm="1">
        <f t="array" aca="1" ref="O19" ca="1">_FV(Tabel3[[#This Row],[Currency]],"Last trade time",TRUE)</f>
        <v>45687.842962962961</v>
      </c>
      <c r="P19" s="34" t="str" cm="1">
        <f t="array" aca="1" ref="P19" ca="1">_FV(Tabel3[[#This Row],[Currency]],"From currency",TRUE)</f>
        <v>ISK</v>
      </c>
    </row>
    <row r="20" spans="1:16" ht="12.75" x14ac:dyDescent="0.2">
      <c r="A20" s="8"/>
      <c r="B20" s="9"/>
      <c r="C20" s="28"/>
      <c r="D20" s="29"/>
      <c r="I20" s="34" t="s">
        <v>38</v>
      </c>
      <c r="M20" s="34" t="e" vm="14">
        <v>#VALUE!</v>
      </c>
      <c r="N20" s="35" cm="1">
        <f t="array" aca="1" ref="N20" ca="1">_FV(Tabel3[[#This Row],[Currency]],"Price")</f>
        <v>5.1720000000000002E-2</v>
      </c>
      <c r="O20" s="36" cm="1">
        <f t="array" aca="1" ref="O20" ca="1">_FV(Tabel3[[#This Row],[Currency]],"Last trade time",TRUE)</f>
        <v>45687.842951388891</v>
      </c>
      <c r="P20" s="34" t="str" cm="1">
        <f t="array" aca="1" ref="P20" ca="1">_FV(Tabel3[[#This Row],[Currency]],"From currency",TRUE)</f>
        <v>MDL</v>
      </c>
    </row>
    <row r="21" spans="1:16" ht="12.75" x14ac:dyDescent="0.2">
      <c r="A21" s="12"/>
      <c r="B21" s="13"/>
      <c r="C21" s="30"/>
      <c r="D21" s="31"/>
      <c r="I21" s="37" t="s">
        <v>41</v>
      </c>
      <c r="J21" s="34" t="s">
        <v>43</v>
      </c>
      <c r="M21" s="34" t="e" vm="15">
        <v>#VALUE!</v>
      </c>
      <c r="N21" s="35" cm="1">
        <f t="array" aca="1" ref="N21" ca="1">_FV(Tabel3[[#This Row],[Currency]],"Price")</f>
        <v>1.6199999999999999E-2</v>
      </c>
      <c r="O21" s="36" cm="1">
        <f t="array" aca="1" ref="O21" ca="1">_FV(Tabel3[[#This Row],[Currency]],"Last trade time",TRUE)</f>
        <v>45687.842951388891</v>
      </c>
      <c r="P21" s="34" t="str" cm="1">
        <f t="array" aca="1" ref="P21" ca="1">_FV(Tabel3[[#This Row],[Currency]],"From currency",TRUE)</f>
        <v>MKD</v>
      </c>
    </row>
    <row r="22" spans="1:16" ht="12.75" x14ac:dyDescent="0.2">
      <c r="A22" s="8"/>
      <c r="B22" s="9"/>
      <c r="C22" s="28"/>
      <c r="D22" s="29"/>
      <c r="I22" s="37" t="s">
        <v>42</v>
      </c>
      <c r="J22">
        <v>10</v>
      </c>
      <c r="M22" s="34" t="e" vm="16">
        <v>#VALUE!</v>
      </c>
      <c r="N22" s="35" cm="1">
        <f t="array" aca="1" ref="N22" ca="1">_FV(Tabel3[[#This Row],[Currency]],"Price")</f>
        <v>8.5000000000000006E-2</v>
      </c>
      <c r="O22" s="36" cm="1">
        <f t="array" aca="1" ref="O22" ca="1">_FV(Tabel3[[#This Row],[Currency]],"Last trade time",TRUE)</f>
        <v>45687.842986111114</v>
      </c>
      <c r="P22" s="34" t="str" cm="1">
        <f t="array" aca="1" ref="P22" ca="1">_FV(Tabel3[[#This Row],[Currency]],"From currency",TRUE)</f>
        <v>NOK</v>
      </c>
    </row>
    <row r="23" spans="1:16" ht="12.75" x14ac:dyDescent="0.2">
      <c r="A23" s="12"/>
      <c r="B23" s="13"/>
      <c r="C23" s="30"/>
      <c r="D23" s="31"/>
      <c r="M23" s="34" t="e" vm="17">
        <v>#VALUE!</v>
      </c>
      <c r="N23" s="35" cm="1">
        <f t="array" aca="1" ref="N23" ca="1">_FV(Tabel3[[#This Row],[Currency]],"Price")</f>
        <v>0.2379</v>
      </c>
      <c r="O23" s="36" cm="1">
        <f t="array" aca="1" ref="O23" ca="1">_FV(Tabel3[[#This Row],[Currency]],"Last trade time",TRUE)</f>
        <v>45687.842974537038</v>
      </c>
      <c r="P23" s="34" t="str" cm="1">
        <f t="array" aca="1" ref="P23" ca="1">_FV(Tabel3[[#This Row],[Currency]],"From currency",TRUE)</f>
        <v>PLN</v>
      </c>
    </row>
    <row r="24" spans="1:16" ht="12.75" x14ac:dyDescent="0.2">
      <c r="A24" s="8"/>
      <c r="B24" s="9"/>
      <c r="C24" s="28"/>
      <c r="D24" s="29"/>
      <c r="I24" s="37" t="s">
        <v>39</v>
      </c>
      <c r="J24" s="26">
        <f ca="1">(N3*J22)</f>
        <v>11.943999999999999</v>
      </c>
      <c r="M24" s="34" t="e" vm="18">
        <v>#VALUE!</v>
      </c>
      <c r="N24" s="35" cm="1">
        <f t="array" aca="1" ref="N24" ca="1">_FV(Tabel3[[#This Row],[Currency]],"Price")</f>
        <v>0.2009</v>
      </c>
      <c r="O24" s="36" cm="1">
        <f t="array" aca="1" ref="O24" ca="1">_FV(Tabel3[[#This Row],[Currency]],"Last trade time",TRUE)</f>
        <v>45687.842962962961</v>
      </c>
      <c r="P24" s="34" t="str" cm="1">
        <f t="array" aca="1" ref="P24" ca="1">_FV(Tabel3[[#This Row],[Currency]],"From currency",TRUE)</f>
        <v>RON</v>
      </c>
    </row>
    <row r="25" spans="1:16" ht="12.75" x14ac:dyDescent="0.2">
      <c r="A25" s="12"/>
      <c r="B25" s="13"/>
      <c r="C25" s="30"/>
      <c r="D25" s="31"/>
      <c r="M25" s="34" t="e" vm="19">
        <v>#VALUE!</v>
      </c>
      <c r="N25" s="35" cm="1">
        <f t="array" aca="1" ref="N25" ca="1">_FV(Tabel3[[#This Row],[Currency]],"Price")</f>
        <v>8.5299999999999994E-3</v>
      </c>
      <c r="O25" s="36" cm="1">
        <f t="array" aca="1" ref="O25" ca="1">_FV(Tabel3[[#This Row],[Currency]],"Last trade time",TRUE)</f>
        <v>45687.842974537038</v>
      </c>
      <c r="P25" s="34" t="str" cm="1">
        <f t="array" aca="1" ref="P25" ca="1">_FV(Tabel3[[#This Row],[Currency]],"From currency",TRUE)</f>
        <v>RSD</v>
      </c>
    </row>
    <row r="26" spans="1:16" ht="12.75" x14ac:dyDescent="0.2">
      <c r="A26" s="8"/>
      <c r="B26" s="9"/>
      <c r="C26" s="28"/>
      <c r="D26" s="29"/>
      <c r="I26" s="37" t="s">
        <v>40</v>
      </c>
      <c r="J26" s="38">
        <f ca="1">O16</f>
        <v>45687.842962962961</v>
      </c>
      <c r="M26" s="34" t="e" vm="20">
        <v>#VALUE!</v>
      </c>
      <c r="N26" s="35" cm="1">
        <f t="array" aca="1" ref="N26" ca="1">_FV(Tabel3[[#This Row],[Currency]],"Price")</f>
        <v>9.7350000000000006E-3</v>
      </c>
      <c r="O26" s="36" cm="1">
        <f t="array" aca="1" ref="O26" ca="1">_FV(Tabel3[[#This Row],[Currency]],"Last trade time",TRUE)</f>
        <v>45687.842951388891</v>
      </c>
      <c r="P26" s="34" t="str" cm="1">
        <f t="array" aca="1" ref="P26" ca="1">_FV(Tabel3[[#This Row],[Currency]],"From currency",TRUE)</f>
        <v>RUB</v>
      </c>
    </row>
    <row r="27" spans="1:16" ht="12.75" x14ac:dyDescent="0.2">
      <c r="A27" s="12"/>
      <c r="B27" s="13"/>
      <c r="C27" s="30"/>
      <c r="D27" s="31"/>
      <c r="M27" s="34" t="e" vm="21">
        <v>#VALUE!</v>
      </c>
      <c r="N27" s="35" cm="1">
        <f t="array" aca="1" ref="N27" ca="1">_FV(Tabel3[[#This Row],[Currency]],"Price")</f>
        <v>8.7099999999999997E-2</v>
      </c>
      <c r="O27" s="36" cm="1">
        <f t="array" aca="1" ref="O27" ca="1">_FV(Tabel3[[#This Row],[Currency]],"Last trade time",TRUE)</f>
        <v>45687.842974537038</v>
      </c>
      <c r="P27" s="34" t="str" cm="1">
        <f t="array" aca="1" ref="P27" ca="1">_FV(Tabel3[[#This Row],[Currency]],"From currency",TRUE)</f>
        <v>SEK</v>
      </c>
    </row>
    <row r="28" spans="1:16" ht="12.75" x14ac:dyDescent="0.2">
      <c r="A28" s="8"/>
      <c r="B28" s="9"/>
      <c r="C28" s="28"/>
      <c r="D28" s="29"/>
      <c r="M28" s="34" t="e" vm="22">
        <v>#VALUE!</v>
      </c>
      <c r="N28" s="35" cm="1">
        <f t="array" aca="1" ref="N28" ca="1">_FV(Tabel3[[#This Row],[Currency]],"Price")</f>
        <v>2.6800000000000001E-2</v>
      </c>
      <c r="O28" s="36" cm="1">
        <f t="array" aca="1" ref="O28" ca="1">_FV(Tabel3[[#This Row],[Currency]],"Last trade time",TRUE)</f>
        <v>45687.842974537038</v>
      </c>
      <c r="P28" s="34" t="str" cm="1">
        <f t="array" aca="1" ref="P28" ca="1">_FV(Tabel3[[#This Row],[Currency]],"From currency",TRUE)</f>
        <v>TRY</v>
      </c>
    </row>
    <row r="29" spans="1:16" ht="12.75" x14ac:dyDescent="0.2">
      <c r="A29" s="12"/>
      <c r="B29" s="13"/>
      <c r="C29" s="30"/>
      <c r="D29" s="31"/>
      <c r="M29" s="34" t="e" vm="23">
        <v>#VALUE!</v>
      </c>
      <c r="N29" s="35" cm="1">
        <f t="array" aca="1" ref="N29" ca="1">_FV(Tabel3[[#This Row],[Currency]],"Price")</f>
        <v>2.29E-2</v>
      </c>
      <c r="O29" s="36" cm="1">
        <f t="array" aca="1" ref="O29" ca="1">_FV(Tabel3[[#This Row],[Currency]],"Last trade time",TRUE)</f>
        <v>45687.842951388891</v>
      </c>
      <c r="P29" s="34" t="str" cm="1">
        <f t="array" aca="1" ref="P29" ca="1">_FV(Tabel3[[#This Row],[Currency]],"From currency",TRUE)</f>
        <v>UAH</v>
      </c>
    </row>
    <row r="30" spans="1:16" ht="12.75" x14ac:dyDescent="0.2">
      <c r="A30" s="8"/>
      <c r="B30" s="9"/>
      <c r="C30" s="28"/>
      <c r="D30" s="29"/>
      <c r="M30" s="34" t="e" vm="24">
        <v>#VALUE!</v>
      </c>
      <c r="N30" s="35" cm="1">
        <f t="array" aca="1" ref="N30" ca="1">_FV(Tabel3[[#This Row],[Currency]],"Price")</f>
        <v>0.95899999999999996</v>
      </c>
      <c r="O30" s="36" cm="1">
        <f t="array" aca="1" ref="O30" ca="1">_FV(Tabel3[[#This Row],[Currency]],"Last trade time",TRUE)</f>
        <v>45687.842951388891</v>
      </c>
      <c r="P30" s="34" t="str" cm="1">
        <f t="array" aca="1" ref="P30" ca="1">_FV(Tabel3[[#This Row],[Currency]],"From currency",TRUE)</f>
        <v>USD</v>
      </c>
    </row>
    <row r="31" spans="1:16" ht="12.75" x14ac:dyDescent="0.2">
      <c r="A31" s="12"/>
      <c r="B31" s="13"/>
      <c r="C31" s="30"/>
      <c r="D31" s="31"/>
    </row>
    <row r="32" spans="1:16" ht="12.75" x14ac:dyDescent="0.2">
      <c r="A32" s="8"/>
      <c r="B32" s="9"/>
      <c r="C32" s="28"/>
      <c r="D32" s="29"/>
    </row>
    <row r="33" spans="1:4" ht="12.75" x14ac:dyDescent="0.2">
      <c r="A33" s="12"/>
      <c r="B33" s="13"/>
      <c r="C33" s="30"/>
      <c r="D33" s="31"/>
    </row>
    <row r="34" spans="1:4" ht="12.75" x14ac:dyDescent="0.2">
      <c r="A34" s="8"/>
      <c r="B34" s="9"/>
      <c r="C34" s="28"/>
      <c r="D34" s="29"/>
    </row>
    <row r="35" spans="1:4" ht="12.75" x14ac:dyDescent="0.2">
      <c r="A35" s="12"/>
      <c r="B35" s="13"/>
      <c r="C35" s="30"/>
      <c r="D35" s="31"/>
    </row>
    <row r="36" spans="1:4" ht="12.75" x14ac:dyDescent="0.2">
      <c r="A36" s="8"/>
      <c r="B36" s="9"/>
      <c r="C36" s="28"/>
      <c r="D36" s="29"/>
    </row>
    <row r="37" spans="1:4" ht="12.75" x14ac:dyDescent="0.2">
      <c r="A37" s="12"/>
      <c r="B37" s="13"/>
      <c r="C37" s="30"/>
      <c r="D37" s="31"/>
    </row>
    <row r="38" spans="1:4" ht="12.75" x14ac:dyDescent="0.2">
      <c r="A38" s="8"/>
      <c r="B38" s="9"/>
      <c r="C38" s="28"/>
      <c r="D38" s="29"/>
    </row>
    <row r="39" spans="1:4" ht="12.75" x14ac:dyDescent="0.2">
      <c r="A39" s="12"/>
      <c r="B39" s="13"/>
      <c r="C39" s="30"/>
      <c r="D39" s="31"/>
    </row>
    <row r="40" spans="1:4" ht="12.75" x14ac:dyDescent="0.2">
      <c r="A40" s="8"/>
      <c r="B40" s="9"/>
      <c r="C40" s="28"/>
      <c r="D40" s="29"/>
    </row>
    <row r="41" spans="1:4" ht="12.75" x14ac:dyDescent="0.2">
      <c r="A41" s="12"/>
      <c r="B41" s="13"/>
      <c r="C41" s="30"/>
      <c r="D41" s="31"/>
    </row>
    <row r="42" spans="1:4" ht="12.75" x14ac:dyDescent="0.2">
      <c r="A42" s="8"/>
      <c r="B42" s="9"/>
      <c r="C42" s="28"/>
      <c r="D42" s="29"/>
    </row>
    <row r="43" spans="1:4" ht="12.75" x14ac:dyDescent="0.2">
      <c r="A43" s="12"/>
      <c r="B43" s="13"/>
      <c r="C43" s="30"/>
      <c r="D43" s="31"/>
    </row>
    <row r="44" spans="1:4" ht="12.75" x14ac:dyDescent="0.2">
      <c r="A44" s="8"/>
      <c r="B44" s="9"/>
      <c r="C44" s="28"/>
      <c r="D44" s="29"/>
    </row>
    <row r="45" spans="1:4" ht="12.75" x14ac:dyDescent="0.2">
      <c r="A45" s="12"/>
      <c r="B45" s="13"/>
      <c r="C45" s="30"/>
      <c r="D45" s="31"/>
    </row>
    <row r="46" spans="1:4" ht="12.75" x14ac:dyDescent="0.2">
      <c r="A46" s="8"/>
      <c r="B46" s="9"/>
      <c r="C46" s="28"/>
      <c r="D46" s="29"/>
    </row>
    <row r="47" spans="1:4" ht="12.75" x14ac:dyDescent="0.2">
      <c r="A47" s="12"/>
      <c r="B47" s="13"/>
      <c r="C47" s="30"/>
      <c r="D47" s="31"/>
    </row>
    <row r="48" spans="1:4" ht="12.75" x14ac:dyDescent="0.2">
      <c r="A48" s="8"/>
      <c r="B48" s="9"/>
      <c r="C48" s="28"/>
      <c r="D48" s="29"/>
    </row>
    <row r="49" spans="1:4" ht="12.75" x14ac:dyDescent="0.2">
      <c r="A49" s="12"/>
      <c r="B49" s="13"/>
      <c r="C49" s="30"/>
      <c r="D49" s="31"/>
    </row>
    <row r="50" spans="1:4" ht="12.75" x14ac:dyDescent="0.2">
      <c r="A50" s="8"/>
      <c r="B50" s="9"/>
      <c r="C50" s="28"/>
      <c r="D50" s="29"/>
    </row>
    <row r="51" spans="1:4" ht="12.75" x14ac:dyDescent="0.2">
      <c r="A51" s="12"/>
      <c r="B51" s="13"/>
      <c r="C51" s="30"/>
      <c r="D51" s="31"/>
    </row>
    <row r="52" spans="1:4" ht="12.75" x14ac:dyDescent="0.2">
      <c r="A52" s="8"/>
      <c r="B52" s="9"/>
      <c r="C52" s="28"/>
      <c r="D52" s="29"/>
    </row>
    <row r="53" spans="1:4" ht="12.75" x14ac:dyDescent="0.2">
      <c r="A53" s="12"/>
      <c r="B53" s="13"/>
      <c r="C53" s="30"/>
      <c r="D53" s="31"/>
    </row>
    <row r="54" spans="1:4" ht="12.75" x14ac:dyDescent="0.2">
      <c r="A54" s="8"/>
      <c r="B54" s="9"/>
      <c r="C54" s="28"/>
      <c r="D54" s="29"/>
    </row>
    <row r="55" spans="1:4" ht="12.75" x14ac:dyDescent="0.2">
      <c r="A55" s="12"/>
      <c r="B55" s="13"/>
      <c r="C55" s="30"/>
      <c r="D55" s="31"/>
    </row>
    <row r="56" spans="1:4" ht="12.75" x14ac:dyDescent="0.2">
      <c r="A56" s="8"/>
      <c r="B56" s="9"/>
      <c r="C56" s="28"/>
      <c r="D56" s="29"/>
    </row>
    <row r="57" spans="1:4" ht="12.75" x14ac:dyDescent="0.2">
      <c r="A57" s="12"/>
      <c r="B57" s="13"/>
      <c r="C57" s="30"/>
      <c r="D57" s="31"/>
    </row>
    <row r="58" spans="1:4" ht="12.75" x14ac:dyDescent="0.2">
      <c r="A58" s="8"/>
      <c r="B58" s="9"/>
      <c r="C58" s="28"/>
      <c r="D58" s="29"/>
    </row>
    <row r="59" spans="1:4" ht="12.75" x14ac:dyDescent="0.2">
      <c r="A59" s="12"/>
      <c r="B59" s="13"/>
      <c r="C59" s="30"/>
      <c r="D59" s="31"/>
    </row>
    <row r="60" spans="1:4" ht="12.75" x14ac:dyDescent="0.2">
      <c r="A60" s="8"/>
      <c r="B60" s="9"/>
      <c r="C60" s="28"/>
      <c r="D60" s="29"/>
    </row>
    <row r="61" spans="1:4" ht="12.75" x14ac:dyDescent="0.2">
      <c r="A61" s="12"/>
      <c r="B61" s="13"/>
      <c r="C61" s="30"/>
      <c r="D61" s="31"/>
    </row>
    <row r="62" spans="1:4" ht="12.75" x14ac:dyDescent="0.2">
      <c r="A62" s="8"/>
      <c r="B62" s="9"/>
      <c r="C62" s="28"/>
      <c r="D62" s="29"/>
    </row>
    <row r="63" spans="1:4" ht="12.75" x14ac:dyDescent="0.2">
      <c r="A63" s="12"/>
      <c r="B63" s="13"/>
      <c r="C63" s="30"/>
      <c r="D63" s="31"/>
    </row>
    <row r="64" spans="1:4" ht="12.75" x14ac:dyDescent="0.2">
      <c r="A64" s="8"/>
      <c r="B64" s="9"/>
      <c r="C64" s="28"/>
      <c r="D64" s="29"/>
    </row>
    <row r="65" spans="1:4" ht="12.75" x14ac:dyDescent="0.2">
      <c r="A65" s="12"/>
      <c r="B65" s="13"/>
      <c r="C65" s="30"/>
      <c r="D65" s="31"/>
    </row>
    <row r="66" spans="1:4" ht="12.75" x14ac:dyDescent="0.2">
      <c r="A66" s="8"/>
      <c r="B66" s="9"/>
      <c r="C66" s="28"/>
      <c r="D66" s="29"/>
    </row>
    <row r="67" spans="1:4" ht="12.75" x14ac:dyDescent="0.2">
      <c r="A67" s="12"/>
      <c r="B67" s="13"/>
      <c r="C67" s="30"/>
      <c r="D67" s="31"/>
    </row>
    <row r="68" spans="1:4" ht="12.75" x14ac:dyDescent="0.2">
      <c r="A68" s="8"/>
      <c r="B68" s="9"/>
      <c r="C68" s="28"/>
      <c r="D68" s="29"/>
    </row>
    <row r="69" spans="1:4" ht="12.75" x14ac:dyDescent="0.2">
      <c r="A69" s="12"/>
      <c r="B69" s="13"/>
      <c r="C69" s="30"/>
      <c r="D69" s="31"/>
    </row>
    <row r="70" spans="1:4" ht="12.75" x14ac:dyDescent="0.2">
      <c r="A70" s="8"/>
      <c r="B70" s="9"/>
      <c r="C70" s="28"/>
      <c r="D70" s="29"/>
    </row>
    <row r="71" spans="1:4" ht="12.75" x14ac:dyDescent="0.2">
      <c r="A71" s="12"/>
      <c r="B71" s="13"/>
      <c r="C71" s="30"/>
      <c r="D71" s="31"/>
    </row>
    <row r="72" spans="1:4" ht="12.75" x14ac:dyDescent="0.2">
      <c r="A72" s="8"/>
      <c r="B72" s="9"/>
      <c r="C72" s="28"/>
      <c r="D72" s="29"/>
    </row>
    <row r="73" spans="1:4" ht="12.75" x14ac:dyDescent="0.2">
      <c r="A73" s="12"/>
      <c r="B73" s="13"/>
      <c r="C73" s="30"/>
      <c r="D73" s="31"/>
    </row>
    <row r="74" spans="1:4" ht="12.75" x14ac:dyDescent="0.2">
      <c r="A74" s="8"/>
      <c r="B74" s="9"/>
      <c r="C74" s="28"/>
      <c r="D74" s="29"/>
    </row>
    <row r="75" spans="1:4" ht="12.75" x14ac:dyDescent="0.2">
      <c r="A75" s="12"/>
      <c r="B75" s="13"/>
      <c r="C75" s="30"/>
      <c r="D75" s="31"/>
    </row>
    <row r="76" spans="1:4" ht="12.75" x14ac:dyDescent="0.2">
      <c r="A76" s="8"/>
      <c r="B76" s="9"/>
      <c r="C76" s="28"/>
      <c r="D76" s="29"/>
    </row>
    <row r="77" spans="1:4" ht="12.75" x14ac:dyDescent="0.2">
      <c r="A77" s="12"/>
      <c r="B77" s="13"/>
      <c r="C77" s="30"/>
      <c r="D77" s="31"/>
    </row>
    <row r="78" spans="1:4" ht="12.75" x14ac:dyDescent="0.2">
      <c r="A78" s="8"/>
      <c r="B78" s="9"/>
      <c r="C78" s="28"/>
      <c r="D78" s="29"/>
    </row>
    <row r="79" spans="1:4" ht="12.75" x14ac:dyDescent="0.2">
      <c r="A79" s="12"/>
      <c r="B79" s="13"/>
      <c r="C79" s="30"/>
      <c r="D79" s="31"/>
    </row>
    <row r="80" spans="1:4" ht="12.75" x14ac:dyDescent="0.2">
      <c r="A80" s="8"/>
      <c r="B80" s="9"/>
      <c r="C80" s="28"/>
      <c r="D80" s="29"/>
    </row>
    <row r="81" spans="1:4" ht="12.75" x14ac:dyDescent="0.2">
      <c r="A81" s="17"/>
      <c r="B81" s="18"/>
      <c r="C81" s="32"/>
      <c r="D81" s="33"/>
    </row>
  </sheetData>
  <conditionalFormatting sqref="J10">
    <cfRule type="cellIs" dxfId="2" priority="1" operator="lessThan">
      <formula>$J11</formula>
    </cfRule>
  </conditionalFormatting>
  <conditionalFormatting sqref="J11">
    <cfRule type="cellIs" dxfId="1" priority="2" operator="lessThan">
      <formula>$J10</formula>
    </cfRule>
  </conditionalFormatting>
  <dataValidations count="3">
    <dataValidation type="custom" allowBlank="1" showDropDown="1" sqref="C8:D81" xr:uid="{00000000-0002-0000-0000-000003000000}">
      <formula1>AND(ISNUMBER(C8),(NOT(OR(NOT(ISERROR(DATEVALUE(C8))), AND(ISNUMBER(C8), LEFT(CELL("format", C8))="D")))))</formula1>
    </dataValidation>
    <dataValidation allowBlank="1" showDropDown="1" sqref="A8:B81" xr:uid="{00000000-0002-0000-0000-000004000000}"/>
    <dataValidation type="list" allowBlank="1" showInputMessage="1" showErrorMessage="1" sqref="J21" xr:uid="{043EF663-188F-41DC-9392-E722D42D3792}">
      <formula1>$P$7:$P$30</formula1>
    </dataValidation>
  </dataValidations>
  <hyperlinks>
    <hyperlink ref="A4" r:id="rId1" xr:uid="{00000000-0004-0000-0000-000000000000}"/>
    <hyperlink ref="A5" r:id="rId2" xr:uid="{00000000-0004-0000-0000-000001000000}"/>
  </hyperlinks>
  <pageMargins left="0.7" right="0.7" top="0.75" bottom="0.75" header="0.3" footer="0.3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'Interrail passes'!$A$2:$A$1000</xm:f>
          </x14:formula1>
          <xm:sqref>B2</xm:sqref>
        </x14:dataValidation>
        <x14:dataValidation type="list" allowBlank="1" showErrorMessage="1" xr:uid="{00000000-0002-0000-0000-000001000000}">
          <x14:formula1>
            <xm:f>'Interrail passes'!$C$2:$C$1000</xm:f>
          </x14:formula1>
          <xm:sqref>C2</xm:sqref>
        </x14:dataValidation>
        <x14:dataValidation type="list" allowBlank="1" showErrorMessage="1" xr:uid="{00000000-0002-0000-0000-000002000000}">
          <x14:formula1>
            <xm:f>'Interrail passes'!$D$2:$D$1000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33"/>
  <sheetViews>
    <sheetView workbookViewId="0">
      <pane ySplit="1" topLeftCell="A2" activePane="bottomLeft" state="frozen"/>
      <selection pane="bottomLeft" activeCell="J15" sqref="J15"/>
    </sheetView>
  </sheetViews>
  <sheetFormatPr defaultColWidth="12.5703125" defaultRowHeight="15.75" customHeight="1" x14ac:dyDescent="0.2"/>
  <cols>
    <col min="1" max="1" width="27.5703125" customWidth="1"/>
    <col min="2" max="2" width="13.42578125" customWidth="1"/>
    <col min="3" max="3" width="16.42578125" customWidth="1"/>
    <col min="4" max="4" width="17.7109375" customWidth="1"/>
    <col min="5" max="5" width="14.42578125" customWidth="1"/>
    <col min="6" max="6" width="16.140625" hidden="1" customWidth="1"/>
    <col min="7" max="7" width="0" hidden="1" customWidth="1"/>
    <col min="11" max="11" width="15.28515625" customWidth="1"/>
  </cols>
  <sheetData>
    <row r="1" spans="1:9" x14ac:dyDescent="0.2">
      <c r="A1" s="5" t="s">
        <v>14</v>
      </c>
      <c r="B1" s="6" t="s">
        <v>15</v>
      </c>
      <c r="C1" s="6" t="s">
        <v>16</v>
      </c>
      <c r="D1" s="7" t="s">
        <v>17</v>
      </c>
      <c r="I1" s="16" t="s">
        <v>18</v>
      </c>
    </row>
    <row r="2" spans="1:9" x14ac:dyDescent="0.2">
      <c r="A2" s="20" t="s">
        <v>19</v>
      </c>
      <c r="B2" s="10">
        <v>212</v>
      </c>
      <c r="C2" s="10" t="s">
        <v>20</v>
      </c>
      <c r="D2" s="11" t="s">
        <v>21</v>
      </c>
      <c r="F2" s="2" t="str">
        <f>_xlfn.CONCAT(A2,C2)</f>
        <v>4 days in 1 monthYouth</v>
      </c>
      <c r="G2" s="2" t="str">
        <f>_xlfn.CONCAT(F2,D2)</f>
        <v>4 days in 1 monthYouthSecond</v>
      </c>
      <c r="I2" s="21">
        <v>45687</v>
      </c>
    </row>
    <row r="3" spans="1:9" x14ac:dyDescent="0.2">
      <c r="A3" s="22" t="s">
        <v>22</v>
      </c>
      <c r="B3" s="14">
        <v>239</v>
      </c>
      <c r="C3" s="14" t="s">
        <v>20</v>
      </c>
      <c r="D3" s="15" t="s">
        <v>21</v>
      </c>
      <c r="F3" s="2" t="str">
        <f t="shared" ref="F3:F66" si="0">_xlfn.CONCAT(A3,C3)</f>
        <v>5 days in 1 monthYouth</v>
      </c>
      <c r="G3" s="2" t="str">
        <f t="shared" ref="G3:G66" si="1">_xlfn.CONCAT(F3,D3)</f>
        <v>5 days in 1 monthYouthSecond</v>
      </c>
    </row>
    <row r="4" spans="1:9" x14ac:dyDescent="0.2">
      <c r="A4" s="20" t="s">
        <v>23</v>
      </c>
      <c r="B4" s="10">
        <v>286</v>
      </c>
      <c r="C4" s="10" t="s">
        <v>20</v>
      </c>
      <c r="D4" s="11" t="s">
        <v>21</v>
      </c>
      <c r="F4" s="2" t="str">
        <f t="shared" si="0"/>
        <v>7 days in 1 monthYouth</v>
      </c>
      <c r="G4" s="2" t="str">
        <f t="shared" si="1"/>
        <v>7 days in 1 monthYouthSecond</v>
      </c>
    </row>
    <row r="5" spans="1:9" x14ac:dyDescent="0.2">
      <c r="A5" s="22" t="s">
        <v>24</v>
      </c>
      <c r="B5" s="14">
        <v>335</v>
      </c>
      <c r="C5" s="14" t="s">
        <v>20</v>
      </c>
      <c r="D5" s="15" t="s">
        <v>21</v>
      </c>
      <c r="F5" s="2" t="str">
        <f t="shared" si="0"/>
        <v>10 days in 2 monthsYouth</v>
      </c>
      <c r="G5" s="2" t="str">
        <f t="shared" si="1"/>
        <v>10 days in 2 monthsYouthSecond</v>
      </c>
    </row>
    <row r="6" spans="1:9" x14ac:dyDescent="0.2">
      <c r="A6" s="20" t="s">
        <v>25</v>
      </c>
      <c r="B6" s="10">
        <v>415</v>
      </c>
      <c r="C6" s="10" t="s">
        <v>20</v>
      </c>
      <c r="D6" s="11" t="s">
        <v>21</v>
      </c>
      <c r="F6" s="2" t="str">
        <f t="shared" si="0"/>
        <v>15 days in 2 monthsYouth</v>
      </c>
      <c r="G6" s="2" t="str">
        <f t="shared" si="1"/>
        <v>15 days in 2 monthsYouthSecond</v>
      </c>
    </row>
    <row r="7" spans="1:9" x14ac:dyDescent="0.2">
      <c r="A7" s="22" t="s">
        <v>26</v>
      </c>
      <c r="B7" s="14">
        <v>357</v>
      </c>
      <c r="C7" s="14" t="s">
        <v>20</v>
      </c>
      <c r="D7" s="15" t="s">
        <v>21</v>
      </c>
      <c r="F7" s="2" t="str">
        <f t="shared" si="0"/>
        <v>15 daysYouth</v>
      </c>
      <c r="G7" s="2" t="str">
        <f t="shared" si="1"/>
        <v>15 daysYouthSecond</v>
      </c>
    </row>
    <row r="8" spans="1:9" x14ac:dyDescent="0.2">
      <c r="A8" s="20" t="s">
        <v>27</v>
      </c>
      <c r="B8" s="10">
        <v>440</v>
      </c>
      <c r="C8" s="10" t="s">
        <v>20</v>
      </c>
      <c r="D8" s="11" t="s">
        <v>21</v>
      </c>
      <c r="F8" s="2" t="str">
        <f t="shared" si="0"/>
        <v>22 daysYouth</v>
      </c>
      <c r="G8" s="2" t="str">
        <f t="shared" si="1"/>
        <v>22 daysYouthSecond</v>
      </c>
    </row>
    <row r="9" spans="1:9" x14ac:dyDescent="0.2">
      <c r="A9" s="22" t="s">
        <v>28</v>
      </c>
      <c r="B9" s="14">
        <v>522</v>
      </c>
      <c r="C9" s="14" t="s">
        <v>20</v>
      </c>
      <c r="D9" s="15" t="s">
        <v>21</v>
      </c>
      <c r="F9" s="2" t="str">
        <f t="shared" si="0"/>
        <v>1 monthYouth</v>
      </c>
      <c r="G9" s="2" t="str">
        <f t="shared" si="1"/>
        <v>1 monthYouthSecond</v>
      </c>
    </row>
    <row r="10" spans="1:9" x14ac:dyDescent="0.2">
      <c r="A10" s="20" t="s">
        <v>29</v>
      </c>
      <c r="B10" s="10">
        <v>620</v>
      </c>
      <c r="C10" s="10" t="s">
        <v>20</v>
      </c>
      <c r="D10" s="11" t="s">
        <v>21</v>
      </c>
      <c r="F10" s="2" t="str">
        <f t="shared" si="0"/>
        <v>2 monthsYouth</v>
      </c>
      <c r="G10" s="2" t="str">
        <f t="shared" si="1"/>
        <v>2 monthsYouthSecond</v>
      </c>
    </row>
    <row r="11" spans="1:9" x14ac:dyDescent="0.2">
      <c r="A11" s="22" t="s">
        <v>30</v>
      </c>
      <c r="B11" s="14">
        <v>717</v>
      </c>
      <c r="C11" s="14" t="s">
        <v>20</v>
      </c>
      <c r="D11" s="15" t="s">
        <v>21</v>
      </c>
      <c r="F11" s="2" t="str">
        <f t="shared" si="0"/>
        <v>3 monthsYouth</v>
      </c>
      <c r="G11" s="2" t="str">
        <f t="shared" si="1"/>
        <v>3 monthsYouthSecond</v>
      </c>
    </row>
    <row r="12" spans="1:9" x14ac:dyDescent="0.2">
      <c r="A12" s="8"/>
      <c r="B12" s="10"/>
      <c r="C12" s="9"/>
      <c r="D12" s="23"/>
      <c r="F12" s="2" t="str">
        <f t="shared" si="0"/>
        <v/>
      </c>
      <c r="G12" s="2" t="str">
        <f t="shared" si="1"/>
        <v/>
      </c>
    </row>
    <row r="13" spans="1:9" x14ac:dyDescent="0.2">
      <c r="A13" s="22" t="s">
        <v>19</v>
      </c>
      <c r="B13" s="14">
        <v>269</v>
      </c>
      <c r="C13" s="14" t="s">
        <v>20</v>
      </c>
      <c r="D13" s="15" t="s">
        <v>31</v>
      </c>
      <c r="F13" s="2" t="str">
        <f t="shared" si="0"/>
        <v>4 days in 1 monthYouth</v>
      </c>
      <c r="G13" s="2" t="str">
        <f t="shared" si="1"/>
        <v>4 days in 1 monthYouthFirst</v>
      </c>
    </row>
    <row r="14" spans="1:9" x14ac:dyDescent="0.2">
      <c r="A14" s="20" t="s">
        <v>22</v>
      </c>
      <c r="B14" s="10">
        <v>303</v>
      </c>
      <c r="C14" s="10" t="s">
        <v>20</v>
      </c>
      <c r="D14" s="11" t="s">
        <v>31</v>
      </c>
      <c r="F14" s="2" t="str">
        <f t="shared" si="0"/>
        <v>5 days in 1 monthYouth</v>
      </c>
      <c r="G14" s="2" t="str">
        <f t="shared" si="1"/>
        <v>5 days in 1 monthYouthFirst</v>
      </c>
    </row>
    <row r="15" spans="1:9" x14ac:dyDescent="0.2">
      <c r="A15" s="22" t="s">
        <v>23</v>
      </c>
      <c r="B15" s="14">
        <v>363</v>
      </c>
      <c r="C15" s="14" t="s">
        <v>20</v>
      </c>
      <c r="D15" s="15" t="s">
        <v>31</v>
      </c>
      <c r="F15" s="2" t="str">
        <f t="shared" si="0"/>
        <v>7 days in 1 monthYouth</v>
      </c>
      <c r="G15" s="2" t="str">
        <f t="shared" si="1"/>
        <v>7 days in 1 monthYouthFirst</v>
      </c>
    </row>
    <row r="16" spans="1:9" x14ac:dyDescent="0.2">
      <c r="A16" s="20" t="s">
        <v>24</v>
      </c>
      <c r="B16" s="10">
        <v>426</v>
      </c>
      <c r="C16" s="10" t="s">
        <v>20</v>
      </c>
      <c r="D16" s="11" t="s">
        <v>31</v>
      </c>
      <c r="F16" s="2" t="str">
        <f t="shared" si="0"/>
        <v>10 days in 2 monthsYouth</v>
      </c>
      <c r="G16" s="2" t="str">
        <f t="shared" si="1"/>
        <v>10 days in 2 monthsYouthFirst</v>
      </c>
    </row>
    <row r="17" spans="1:7" x14ac:dyDescent="0.2">
      <c r="A17" s="22" t="s">
        <v>25</v>
      </c>
      <c r="B17" s="14">
        <v>527</v>
      </c>
      <c r="C17" s="14" t="s">
        <v>20</v>
      </c>
      <c r="D17" s="15" t="s">
        <v>31</v>
      </c>
      <c r="F17" s="2" t="str">
        <f t="shared" si="0"/>
        <v>15 days in 2 monthsYouth</v>
      </c>
      <c r="G17" s="2" t="str">
        <f t="shared" si="1"/>
        <v>15 days in 2 monthsYouthFirst</v>
      </c>
    </row>
    <row r="18" spans="1:7" x14ac:dyDescent="0.2">
      <c r="A18" s="20" t="s">
        <v>26</v>
      </c>
      <c r="B18" s="10">
        <v>454</v>
      </c>
      <c r="C18" s="10" t="s">
        <v>20</v>
      </c>
      <c r="D18" s="11" t="s">
        <v>31</v>
      </c>
      <c r="F18" s="2" t="str">
        <f t="shared" si="0"/>
        <v>15 daysYouth</v>
      </c>
      <c r="G18" s="2" t="str">
        <f t="shared" si="1"/>
        <v>15 daysYouthFirst</v>
      </c>
    </row>
    <row r="19" spans="1:7" x14ac:dyDescent="0.2">
      <c r="A19" s="22" t="s">
        <v>27</v>
      </c>
      <c r="B19" s="14">
        <v>558</v>
      </c>
      <c r="C19" s="14" t="s">
        <v>20</v>
      </c>
      <c r="D19" s="15" t="s">
        <v>31</v>
      </c>
      <c r="F19" s="2" t="str">
        <f t="shared" si="0"/>
        <v>22 daysYouth</v>
      </c>
      <c r="G19" s="2" t="str">
        <f t="shared" si="1"/>
        <v>22 daysYouthFirst</v>
      </c>
    </row>
    <row r="20" spans="1:7" x14ac:dyDescent="0.2">
      <c r="A20" s="20" t="s">
        <v>28</v>
      </c>
      <c r="B20" s="10">
        <v>663</v>
      </c>
      <c r="C20" s="10" t="s">
        <v>20</v>
      </c>
      <c r="D20" s="11" t="s">
        <v>31</v>
      </c>
      <c r="F20" s="2" t="str">
        <f t="shared" si="0"/>
        <v>1 monthYouth</v>
      </c>
      <c r="G20" s="2" t="str">
        <f t="shared" si="1"/>
        <v>1 monthYouthFirst</v>
      </c>
    </row>
    <row r="21" spans="1:7" x14ac:dyDescent="0.2">
      <c r="A21" s="22" t="s">
        <v>29</v>
      </c>
      <c r="B21" s="14">
        <v>787</v>
      </c>
      <c r="C21" s="14" t="s">
        <v>20</v>
      </c>
      <c r="D21" s="15" t="s">
        <v>31</v>
      </c>
      <c r="F21" s="2" t="str">
        <f t="shared" si="0"/>
        <v>2 monthsYouth</v>
      </c>
      <c r="G21" s="2" t="str">
        <f t="shared" si="1"/>
        <v>2 monthsYouthFirst</v>
      </c>
    </row>
    <row r="22" spans="1:7" x14ac:dyDescent="0.2">
      <c r="A22" s="20" t="s">
        <v>30</v>
      </c>
      <c r="B22" s="10">
        <v>911</v>
      </c>
      <c r="C22" s="10" t="s">
        <v>20</v>
      </c>
      <c r="D22" s="11" t="s">
        <v>31</v>
      </c>
      <c r="F22" s="2" t="str">
        <f t="shared" si="0"/>
        <v>3 monthsYouth</v>
      </c>
      <c r="G22" s="2" t="str">
        <f t="shared" si="1"/>
        <v>3 monthsYouthFirst</v>
      </c>
    </row>
    <row r="23" spans="1:7" x14ac:dyDescent="0.2">
      <c r="A23" s="12"/>
      <c r="B23" s="14"/>
      <c r="C23" s="13"/>
      <c r="D23" s="24"/>
      <c r="F23" s="2" t="str">
        <f t="shared" si="0"/>
        <v/>
      </c>
      <c r="G23" s="2" t="str">
        <f t="shared" si="1"/>
        <v/>
      </c>
    </row>
    <row r="24" spans="1:7" x14ac:dyDescent="0.2">
      <c r="A24" s="20" t="s">
        <v>19</v>
      </c>
      <c r="B24" s="10">
        <v>283</v>
      </c>
      <c r="C24" s="10" t="s">
        <v>32</v>
      </c>
      <c r="D24" s="11" t="s">
        <v>21</v>
      </c>
      <c r="F24" s="2" t="str">
        <f t="shared" si="0"/>
        <v>4 days in 1 monthAdult</v>
      </c>
      <c r="G24" s="2" t="str">
        <f t="shared" si="1"/>
        <v>4 days in 1 monthAdultSecond</v>
      </c>
    </row>
    <row r="25" spans="1:7" x14ac:dyDescent="0.2">
      <c r="A25" s="22" t="s">
        <v>22</v>
      </c>
      <c r="B25" s="14">
        <v>318</v>
      </c>
      <c r="C25" s="14" t="s">
        <v>32</v>
      </c>
      <c r="D25" s="15" t="s">
        <v>21</v>
      </c>
      <c r="F25" s="2" t="str">
        <f t="shared" si="0"/>
        <v>5 days in 1 monthAdult</v>
      </c>
      <c r="G25" s="2" t="str">
        <f t="shared" si="1"/>
        <v>5 days in 1 monthAdultSecond</v>
      </c>
    </row>
    <row r="26" spans="1:7" x14ac:dyDescent="0.2">
      <c r="A26" s="20" t="s">
        <v>23</v>
      </c>
      <c r="B26" s="10">
        <v>381</v>
      </c>
      <c r="C26" s="10" t="s">
        <v>32</v>
      </c>
      <c r="D26" s="11" t="s">
        <v>21</v>
      </c>
      <c r="F26" s="2" t="str">
        <f t="shared" si="0"/>
        <v>7 days in 1 monthAdult</v>
      </c>
      <c r="G26" s="2" t="str">
        <f t="shared" si="1"/>
        <v>7 days in 1 monthAdultSecond</v>
      </c>
    </row>
    <row r="27" spans="1:7" x14ac:dyDescent="0.2">
      <c r="A27" s="22" t="s">
        <v>24</v>
      </c>
      <c r="B27" s="14">
        <v>447</v>
      </c>
      <c r="C27" s="14" t="s">
        <v>32</v>
      </c>
      <c r="D27" s="15" t="s">
        <v>21</v>
      </c>
      <c r="F27" s="2" t="str">
        <f t="shared" si="0"/>
        <v>10 days in 2 monthsAdult</v>
      </c>
      <c r="G27" s="2" t="str">
        <f t="shared" si="1"/>
        <v>10 days in 2 monthsAdultSecond</v>
      </c>
    </row>
    <row r="28" spans="1:7" x14ac:dyDescent="0.2">
      <c r="A28" s="20" t="s">
        <v>25</v>
      </c>
      <c r="B28" s="10">
        <v>553</v>
      </c>
      <c r="C28" s="10" t="s">
        <v>32</v>
      </c>
      <c r="D28" s="11" t="s">
        <v>21</v>
      </c>
      <c r="F28" s="2" t="str">
        <f t="shared" si="0"/>
        <v>15 days in 2 monthsAdult</v>
      </c>
      <c r="G28" s="2" t="str">
        <f t="shared" si="1"/>
        <v>15 days in 2 monthsAdultSecond</v>
      </c>
    </row>
    <row r="29" spans="1:7" x14ac:dyDescent="0.2">
      <c r="A29" s="22" t="s">
        <v>26</v>
      </c>
      <c r="B29" s="14">
        <v>476</v>
      </c>
      <c r="C29" s="14" t="s">
        <v>32</v>
      </c>
      <c r="D29" s="15" t="s">
        <v>21</v>
      </c>
      <c r="F29" s="2" t="str">
        <f t="shared" si="0"/>
        <v>15 daysAdult</v>
      </c>
      <c r="G29" s="2" t="str">
        <f t="shared" si="1"/>
        <v>15 daysAdultSecond</v>
      </c>
    </row>
    <row r="30" spans="1:7" x14ac:dyDescent="0.2">
      <c r="A30" s="20" t="s">
        <v>27</v>
      </c>
      <c r="B30" s="10">
        <v>586</v>
      </c>
      <c r="C30" s="10" t="s">
        <v>32</v>
      </c>
      <c r="D30" s="11" t="s">
        <v>21</v>
      </c>
      <c r="F30" s="2" t="str">
        <f t="shared" si="0"/>
        <v>22 daysAdult</v>
      </c>
      <c r="G30" s="2" t="str">
        <f t="shared" si="1"/>
        <v>22 daysAdultSecond</v>
      </c>
    </row>
    <row r="31" spans="1:7" x14ac:dyDescent="0.2">
      <c r="A31" s="22" t="s">
        <v>28</v>
      </c>
      <c r="B31" s="14">
        <v>696</v>
      </c>
      <c r="C31" s="14" t="s">
        <v>32</v>
      </c>
      <c r="D31" s="15" t="s">
        <v>21</v>
      </c>
      <c r="F31" s="2" t="str">
        <f t="shared" si="0"/>
        <v>1 monthAdult</v>
      </c>
      <c r="G31" s="2" t="str">
        <f t="shared" si="1"/>
        <v>1 monthAdultSecond</v>
      </c>
    </row>
    <row r="32" spans="1:7" x14ac:dyDescent="0.2">
      <c r="A32" s="20" t="s">
        <v>29</v>
      </c>
      <c r="B32" s="10">
        <v>826</v>
      </c>
      <c r="C32" s="10" t="s">
        <v>32</v>
      </c>
      <c r="D32" s="11" t="s">
        <v>21</v>
      </c>
      <c r="F32" s="2" t="str">
        <f t="shared" si="0"/>
        <v>2 monthsAdult</v>
      </c>
      <c r="G32" s="2" t="str">
        <f t="shared" si="1"/>
        <v>2 monthsAdultSecond</v>
      </c>
    </row>
    <row r="33" spans="1:7" x14ac:dyDescent="0.2">
      <c r="A33" s="22" t="s">
        <v>30</v>
      </c>
      <c r="B33" s="14">
        <v>956</v>
      </c>
      <c r="C33" s="14" t="s">
        <v>32</v>
      </c>
      <c r="D33" s="15" t="s">
        <v>21</v>
      </c>
      <c r="F33" s="2" t="str">
        <f t="shared" si="0"/>
        <v>3 monthsAdult</v>
      </c>
      <c r="G33" s="2" t="str">
        <f t="shared" si="1"/>
        <v>3 monthsAdultSecond</v>
      </c>
    </row>
    <row r="34" spans="1:7" x14ac:dyDescent="0.2">
      <c r="A34" s="8"/>
      <c r="B34" s="10"/>
      <c r="C34" s="9"/>
      <c r="D34" s="23"/>
      <c r="F34" s="2" t="str">
        <f t="shared" si="0"/>
        <v/>
      </c>
      <c r="G34" s="2" t="str">
        <f t="shared" si="1"/>
        <v/>
      </c>
    </row>
    <row r="35" spans="1:7" x14ac:dyDescent="0.2">
      <c r="A35" s="22" t="s">
        <v>19</v>
      </c>
      <c r="B35" s="14">
        <v>359</v>
      </c>
      <c r="C35" s="14" t="s">
        <v>32</v>
      </c>
      <c r="D35" s="15" t="s">
        <v>31</v>
      </c>
      <c r="F35" s="2" t="str">
        <f t="shared" si="0"/>
        <v>4 days in 1 monthAdult</v>
      </c>
      <c r="G35" s="2" t="str">
        <f t="shared" si="1"/>
        <v>4 days in 1 monthAdultFirst</v>
      </c>
    </row>
    <row r="36" spans="1:7" x14ac:dyDescent="0.2">
      <c r="A36" s="20" t="s">
        <v>22</v>
      </c>
      <c r="B36" s="10">
        <v>404</v>
      </c>
      <c r="C36" s="10" t="s">
        <v>32</v>
      </c>
      <c r="D36" s="11" t="s">
        <v>31</v>
      </c>
      <c r="F36" s="2" t="str">
        <f t="shared" si="0"/>
        <v>5 days in 1 monthAdult</v>
      </c>
      <c r="G36" s="2" t="str">
        <f t="shared" si="1"/>
        <v>5 days in 1 monthAdultFirst</v>
      </c>
    </row>
    <row r="37" spans="1:7" x14ac:dyDescent="0.2">
      <c r="A37" s="22" t="s">
        <v>23</v>
      </c>
      <c r="B37" s="14">
        <v>484</v>
      </c>
      <c r="C37" s="14" t="s">
        <v>32</v>
      </c>
      <c r="D37" s="15" t="s">
        <v>31</v>
      </c>
      <c r="F37" s="2" t="str">
        <f t="shared" si="0"/>
        <v>7 days in 1 monthAdult</v>
      </c>
      <c r="G37" s="2" t="str">
        <f t="shared" si="1"/>
        <v>7 days in 1 monthAdultFirst</v>
      </c>
    </row>
    <row r="38" spans="1:7" x14ac:dyDescent="0.2">
      <c r="A38" s="20" t="s">
        <v>24</v>
      </c>
      <c r="B38" s="10">
        <v>568</v>
      </c>
      <c r="C38" s="10" t="s">
        <v>32</v>
      </c>
      <c r="D38" s="11" t="s">
        <v>31</v>
      </c>
      <c r="F38" s="2" t="str">
        <f t="shared" si="0"/>
        <v>10 days in 2 monthsAdult</v>
      </c>
      <c r="G38" s="2" t="str">
        <f t="shared" si="1"/>
        <v>10 days in 2 monthsAdultFirst</v>
      </c>
    </row>
    <row r="39" spans="1:7" x14ac:dyDescent="0.2">
      <c r="A39" s="22" t="s">
        <v>25</v>
      </c>
      <c r="B39" s="14">
        <v>702</v>
      </c>
      <c r="C39" s="14" t="s">
        <v>32</v>
      </c>
      <c r="D39" s="15" t="s">
        <v>31</v>
      </c>
      <c r="F39" s="2" t="str">
        <f t="shared" si="0"/>
        <v>15 days in 2 monthsAdult</v>
      </c>
      <c r="G39" s="2" t="str">
        <f t="shared" si="1"/>
        <v>15 days in 2 monthsAdultFirst</v>
      </c>
    </row>
    <row r="40" spans="1:7" x14ac:dyDescent="0.2">
      <c r="A40" s="20" t="s">
        <v>26</v>
      </c>
      <c r="B40" s="10">
        <v>605</v>
      </c>
      <c r="C40" s="10" t="s">
        <v>32</v>
      </c>
      <c r="D40" s="11" t="s">
        <v>31</v>
      </c>
      <c r="F40" s="2" t="str">
        <f t="shared" si="0"/>
        <v>15 daysAdult</v>
      </c>
      <c r="G40" s="2" t="str">
        <f t="shared" si="1"/>
        <v>15 daysAdultFirst</v>
      </c>
    </row>
    <row r="41" spans="1:7" x14ac:dyDescent="0.2">
      <c r="A41" s="22" t="s">
        <v>27</v>
      </c>
      <c r="B41" s="14">
        <v>744</v>
      </c>
      <c r="C41" s="14" t="s">
        <v>32</v>
      </c>
      <c r="D41" s="15" t="s">
        <v>31</v>
      </c>
      <c r="F41" s="2" t="str">
        <f t="shared" si="0"/>
        <v>22 daysAdult</v>
      </c>
      <c r="G41" s="2" t="str">
        <f t="shared" si="1"/>
        <v>22 daysAdultFirst</v>
      </c>
    </row>
    <row r="42" spans="1:7" x14ac:dyDescent="0.2">
      <c r="A42" s="20" t="s">
        <v>28</v>
      </c>
      <c r="B42" s="10">
        <v>884</v>
      </c>
      <c r="C42" s="10" t="s">
        <v>32</v>
      </c>
      <c r="D42" s="11" t="s">
        <v>31</v>
      </c>
      <c r="F42" s="2" t="str">
        <f t="shared" si="0"/>
        <v>1 monthAdult</v>
      </c>
      <c r="G42" s="2" t="str">
        <f t="shared" si="1"/>
        <v>1 monthAdultFirst</v>
      </c>
    </row>
    <row r="43" spans="1:7" x14ac:dyDescent="0.2">
      <c r="A43" s="22" t="s">
        <v>29</v>
      </c>
      <c r="B43" s="14">
        <v>1049</v>
      </c>
      <c r="C43" s="14" t="s">
        <v>32</v>
      </c>
      <c r="D43" s="15" t="s">
        <v>31</v>
      </c>
      <c r="F43" s="2" t="str">
        <f t="shared" si="0"/>
        <v>2 monthsAdult</v>
      </c>
      <c r="G43" s="2" t="str">
        <f t="shared" si="1"/>
        <v>2 monthsAdultFirst</v>
      </c>
    </row>
    <row r="44" spans="1:7" x14ac:dyDescent="0.2">
      <c r="A44" s="20" t="s">
        <v>30</v>
      </c>
      <c r="B44" s="10">
        <v>1214</v>
      </c>
      <c r="C44" s="10" t="s">
        <v>32</v>
      </c>
      <c r="D44" s="11" t="s">
        <v>31</v>
      </c>
      <c r="F44" s="2" t="str">
        <f t="shared" si="0"/>
        <v>3 monthsAdult</v>
      </c>
      <c r="G44" s="2" t="str">
        <f t="shared" si="1"/>
        <v>3 monthsAdultFirst</v>
      </c>
    </row>
    <row r="45" spans="1:7" x14ac:dyDescent="0.2">
      <c r="A45" s="12"/>
      <c r="B45" s="14"/>
      <c r="C45" s="13"/>
      <c r="D45" s="24"/>
      <c r="F45" s="2" t="str">
        <f t="shared" si="0"/>
        <v/>
      </c>
      <c r="G45" s="2" t="str">
        <f t="shared" si="1"/>
        <v/>
      </c>
    </row>
    <row r="46" spans="1:7" x14ac:dyDescent="0.2">
      <c r="A46" s="20" t="s">
        <v>19</v>
      </c>
      <c r="B46" s="10">
        <v>255</v>
      </c>
      <c r="C46" s="10" t="s">
        <v>33</v>
      </c>
      <c r="D46" s="11" t="s">
        <v>21</v>
      </c>
      <c r="F46" s="2" t="str">
        <f t="shared" si="0"/>
        <v>4 days in 1 monthSenior</v>
      </c>
      <c r="G46" s="2" t="str">
        <f t="shared" si="1"/>
        <v>4 days in 1 monthSeniorSecond</v>
      </c>
    </row>
    <row r="47" spans="1:7" x14ac:dyDescent="0.2">
      <c r="A47" s="22" t="s">
        <v>22</v>
      </c>
      <c r="B47" s="14">
        <v>286</v>
      </c>
      <c r="C47" s="14" t="s">
        <v>33</v>
      </c>
      <c r="D47" s="15" t="s">
        <v>21</v>
      </c>
      <c r="F47" s="2" t="str">
        <f t="shared" si="0"/>
        <v>5 days in 1 monthSenior</v>
      </c>
      <c r="G47" s="2" t="str">
        <f t="shared" si="1"/>
        <v>5 days in 1 monthSeniorSecond</v>
      </c>
    </row>
    <row r="48" spans="1:7" x14ac:dyDescent="0.2">
      <c r="A48" s="20" t="s">
        <v>23</v>
      </c>
      <c r="B48" s="10">
        <v>343</v>
      </c>
      <c r="C48" s="10" t="s">
        <v>33</v>
      </c>
      <c r="D48" s="11" t="s">
        <v>21</v>
      </c>
      <c r="F48" s="2" t="str">
        <f t="shared" si="0"/>
        <v>7 days in 1 monthSenior</v>
      </c>
      <c r="G48" s="2" t="str">
        <f t="shared" si="1"/>
        <v>7 days in 1 monthSeniorSecond</v>
      </c>
    </row>
    <row r="49" spans="1:7" x14ac:dyDescent="0.2">
      <c r="A49" s="22" t="s">
        <v>24</v>
      </c>
      <c r="B49" s="14">
        <v>402</v>
      </c>
      <c r="C49" s="14" t="s">
        <v>33</v>
      </c>
      <c r="D49" s="15" t="s">
        <v>21</v>
      </c>
      <c r="F49" s="2" t="str">
        <f t="shared" si="0"/>
        <v>10 days in 2 monthsSenior</v>
      </c>
      <c r="G49" s="2" t="str">
        <f t="shared" si="1"/>
        <v>10 days in 2 monthsSeniorSecond</v>
      </c>
    </row>
    <row r="50" spans="1:7" x14ac:dyDescent="0.2">
      <c r="A50" s="20" t="s">
        <v>25</v>
      </c>
      <c r="B50" s="10">
        <v>498</v>
      </c>
      <c r="C50" s="10" t="s">
        <v>33</v>
      </c>
      <c r="D50" s="11" t="s">
        <v>21</v>
      </c>
      <c r="F50" s="2" t="str">
        <f t="shared" si="0"/>
        <v>15 days in 2 monthsSenior</v>
      </c>
      <c r="G50" s="2" t="str">
        <f t="shared" si="1"/>
        <v>15 days in 2 monthsSeniorSecond</v>
      </c>
    </row>
    <row r="51" spans="1:7" x14ac:dyDescent="0.2">
      <c r="A51" s="22" t="s">
        <v>26</v>
      </c>
      <c r="B51" s="14">
        <v>428</v>
      </c>
      <c r="C51" s="14" t="s">
        <v>33</v>
      </c>
      <c r="D51" s="15" t="s">
        <v>21</v>
      </c>
      <c r="F51" s="2" t="str">
        <f t="shared" si="0"/>
        <v>15 daysSenior</v>
      </c>
      <c r="G51" s="2" t="str">
        <f t="shared" si="1"/>
        <v>15 daysSeniorSecond</v>
      </c>
    </row>
    <row r="52" spans="1:7" x14ac:dyDescent="0.2">
      <c r="A52" s="20" t="s">
        <v>27</v>
      </c>
      <c r="B52" s="10">
        <v>527</v>
      </c>
      <c r="C52" s="10" t="s">
        <v>33</v>
      </c>
      <c r="D52" s="11" t="s">
        <v>21</v>
      </c>
      <c r="F52" s="2" t="str">
        <f t="shared" si="0"/>
        <v>22 daysSenior</v>
      </c>
      <c r="G52" s="2" t="str">
        <f t="shared" si="1"/>
        <v>22 daysSeniorSecond</v>
      </c>
    </row>
    <row r="53" spans="1:7" x14ac:dyDescent="0.2">
      <c r="A53" s="22" t="s">
        <v>28</v>
      </c>
      <c r="B53" s="14">
        <v>626</v>
      </c>
      <c r="C53" s="14" t="s">
        <v>33</v>
      </c>
      <c r="D53" s="15" t="s">
        <v>21</v>
      </c>
      <c r="F53" s="2" t="str">
        <f t="shared" si="0"/>
        <v>1 monthSenior</v>
      </c>
      <c r="G53" s="2" t="str">
        <f t="shared" si="1"/>
        <v>1 monthSeniorSecond</v>
      </c>
    </row>
    <row r="54" spans="1:7" x14ac:dyDescent="0.2">
      <c r="A54" s="20" t="s">
        <v>29</v>
      </c>
      <c r="B54" s="10">
        <v>743</v>
      </c>
      <c r="C54" s="10" t="s">
        <v>33</v>
      </c>
      <c r="D54" s="11" t="s">
        <v>21</v>
      </c>
      <c r="F54" s="2" t="str">
        <f t="shared" si="0"/>
        <v>2 monthsSenior</v>
      </c>
      <c r="G54" s="2" t="str">
        <f t="shared" si="1"/>
        <v>2 monthsSeniorSecond</v>
      </c>
    </row>
    <row r="55" spans="1:7" x14ac:dyDescent="0.2">
      <c r="A55" s="22" t="s">
        <v>30</v>
      </c>
      <c r="B55" s="14">
        <v>860</v>
      </c>
      <c r="C55" s="14" t="s">
        <v>33</v>
      </c>
      <c r="D55" s="15" t="s">
        <v>21</v>
      </c>
      <c r="F55" s="2" t="str">
        <f t="shared" si="0"/>
        <v>3 monthsSenior</v>
      </c>
      <c r="G55" s="2" t="str">
        <f t="shared" si="1"/>
        <v>3 monthsSeniorSecond</v>
      </c>
    </row>
    <row r="56" spans="1:7" x14ac:dyDescent="0.2">
      <c r="A56" s="8"/>
      <c r="B56" s="10"/>
      <c r="C56" s="9"/>
      <c r="D56" s="23"/>
      <c r="F56" s="2" t="str">
        <f t="shared" si="0"/>
        <v/>
      </c>
      <c r="G56" s="2" t="str">
        <f t="shared" si="1"/>
        <v/>
      </c>
    </row>
    <row r="57" spans="1:7" x14ac:dyDescent="0.2">
      <c r="A57" s="22" t="s">
        <v>19</v>
      </c>
      <c r="B57" s="14">
        <v>323</v>
      </c>
      <c r="C57" s="14" t="s">
        <v>33</v>
      </c>
      <c r="D57" s="15" t="s">
        <v>31</v>
      </c>
      <c r="F57" s="2" t="str">
        <f t="shared" si="0"/>
        <v>4 days in 1 monthSenior</v>
      </c>
      <c r="G57" s="2" t="str">
        <f t="shared" si="1"/>
        <v>4 days in 1 monthSeniorFirst</v>
      </c>
    </row>
    <row r="58" spans="1:7" x14ac:dyDescent="0.2">
      <c r="A58" s="20" t="s">
        <v>22</v>
      </c>
      <c r="B58" s="10">
        <v>364</v>
      </c>
      <c r="C58" s="10" t="s">
        <v>33</v>
      </c>
      <c r="D58" s="11" t="s">
        <v>31</v>
      </c>
      <c r="F58" s="2" t="str">
        <f t="shared" si="0"/>
        <v>5 days in 1 monthSenior</v>
      </c>
      <c r="G58" s="2" t="str">
        <f t="shared" si="1"/>
        <v>5 days in 1 monthSeniorFirst</v>
      </c>
    </row>
    <row r="59" spans="1:7" x14ac:dyDescent="0.2">
      <c r="A59" s="22" t="s">
        <v>23</v>
      </c>
      <c r="B59" s="14">
        <v>436</v>
      </c>
      <c r="C59" s="14" t="s">
        <v>33</v>
      </c>
      <c r="D59" s="15" t="s">
        <v>31</v>
      </c>
      <c r="F59" s="2" t="str">
        <f t="shared" si="0"/>
        <v>7 days in 1 monthSenior</v>
      </c>
      <c r="G59" s="2" t="str">
        <f t="shared" si="1"/>
        <v>7 days in 1 monthSeniorFirst</v>
      </c>
    </row>
    <row r="60" spans="1:7" x14ac:dyDescent="0.2">
      <c r="A60" s="20" t="s">
        <v>24</v>
      </c>
      <c r="B60" s="10">
        <v>511</v>
      </c>
      <c r="C60" s="10" t="s">
        <v>33</v>
      </c>
      <c r="D60" s="11" t="s">
        <v>31</v>
      </c>
      <c r="F60" s="2" t="str">
        <f t="shared" si="0"/>
        <v>10 days in 2 monthsSenior</v>
      </c>
      <c r="G60" s="2" t="str">
        <f t="shared" si="1"/>
        <v>10 days in 2 monthsSeniorFirst</v>
      </c>
    </row>
    <row r="61" spans="1:7" x14ac:dyDescent="0.2">
      <c r="A61" s="22" t="s">
        <v>25</v>
      </c>
      <c r="B61" s="14">
        <v>632</v>
      </c>
      <c r="C61" s="14" t="s">
        <v>33</v>
      </c>
      <c r="D61" s="15" t="s">
        <v>31</v>
      </c>
      <c r="F61" s="2" t="str">
        <f t="shared" si="0"/>
        <v>15 days in 2 monthsSenior</v>
      </c>
      <c r="G61" s="2" t="str">
        <f t="shared" si="1"/>
        <v>15 days in 2 monthsSeniorFirst</v>
      </c>
    </row>
    <row r="62" spans="1:7" x14ac:dyDescent="0.2">
      <c r="A62" s="20" t="s">
        <v>26</v>
      </c>
      <c r="B62" s="10">
        <v>545</v>
      </c>
      <c r="C62" s="10" t="s">
        <v>33</v>
      </c>
      <c r="D62" s="11" t="s">
        <v>31</v>
      </c>
      <c r="F62" s="2" t="str">
        <f t="shared" si="0"/>
        <v>15 daysSenior</v>
      </c>
      <c r="G62" s="2" t="str">
        <f t="shared" si="1"/>
        <v>15 daysSeniorFirst</v>
      </c>
    </row>
    <row r="63" spans="1:7" x14ac:dyDescent="0.2">
      <c r="A63" s="22" t="s">
        <v>27</v>
      </c>
      <c r="B63" s="14">
        <v>670</v>
      </c>
      <c r="C63" s="14" t="s">
        <v>33</v>
      </c>
      <c r="D63" s="15" t="s">
        <v>31</v>
      </c>
      <c r="F63" s="2" t="str">
        <f t="shared" si="0"/>
        <v>22 daysSenior</v>
      </c>
      <c r="G63" s="2" t="str">
        <f t="shared" si="1"/>
        <v>22 daysSeniorFirst</v>
      </c>
    </row>
    <row r="64" spans="1:7" x14ac:dyDescent="0.2">
      <c r="A64" s="20" t="s">
        <v>28</v>
      </c>
      <c r="B64" s="10">
        <v>796</v>
      </c>
      <c r="C64" s="10" t="s">
        <v>33</v>
      </c>
      <c r="D64" s="11" t="s">
        <v>31</v>
      </c>
      <c r="F64" s="2" t="str">
        <f t="shared" si="0"/>
        <v>1 monthSenior</v>
      </c>
      <c r="G64" s="2" t="str">
        <f t="shared" si="1"/>
        <v>1 monthSeniorFirst</v>
      </c>
    </row>
    <row r="65" spans="1:7" x14ac:dyDescent="0.2">
      <c r="A65" s="22" t="s">
        <v>29</v>
      </c>
      <c r="B65" s="14">
        <v>944</v>
      </c>
      <c r="C65" s="14" t="s">
        <v>33</v>
      </c>
      <c r="D65" s="15" t="s">
        <v>31</v>
      </c>
      <c r="F65" s="2" t="str">
        <f t="shared" si="0"/>
        <v>2 monthsSenior</v>
      </c>
      <c r="G65" s="2" t="str">
        <f t="shared" si="1"/>
        <v>2 monthsSeniorFirst</v>
      </c>
    </row>
    <row r="66" spans="1:7" x14ac:dyDescent="0.2">
      <c r="A66" s="20" t="s">
        <v>30</v>
      </c>
      <c r="B66" s="10">
        <v>1093</v>
      </c>
      <c r="C66" s="10" t="s">
        <v>33</v>
      </c>
      <c r="D66" s="11" t="s">
        <v>31</v>
      </c>
      <c r="F66" s="2" t="str">
        <f t="shared" si="0"/>
        <v>3 monthsSenior</v>
      </c>
      <c r="G66" s="2" t="str">
        <f t="shared" si="1"/>
        <v>3 monthsSeniorFirst</v>
      </c>
    </row>
    <row r="67" spans="1:7" x14ac:dyDescent="0.2">
      <c r="A67" s="12"/>
      <c r="B67" s="14"/>
      <c r="C67" s="13"/>
      <c r="D67" s="24"/>
      <c r="F67" s="2" t="str">
        <f t="shared" ref="F67:F130" si="2">_xlfn.CONCAT(A67,C67)</f>
        <v/>
      </c>
      <c r="G67" s="2" t="str">
        <f t="shared" ref="G67:G130" si="3">_xlfn.CONCAT(F67,D67)</f>
        <v/>
      </c>
    </row>
    <row r="68" spans="1:7" x14ac:dyDescent="0.2">
      <c r="A68" s="8"/>
      <c r="B68" s="10"/>
      <c r="C68" s="9"/>
      <c r="D68" s="23"/>
      <c r="F68" s="2" t="str">
        <f t="shared" si="2"/>
        <v/>
      </c>
      <c r="G68" s="2" t="str">
        <f t="shared" si="3"/>
        <v/>
      </c>
    </row>
    <row r="69" spans="1:7" x14ac:dyDescent="0.2">
      <c r="A69" s="12"/>
      <c r="B69" s="14"/>
      <c r="C69" s="13"/>
      <c r="D69" s="24"/>
      <c r="F69" s="2" t="str">
        <f t="shared" si="2"/>
        <v/>
      </c>
      <c r="G69" s="2" t="str">
        <f t="shared" si="3"/>
        <v/>
      </c>
    </row>
    <row r="70" spans="1:7" x14ac:dyDescent="0.2">
      <c r="A70" s="8"/>
      <c r="B70" s="10"/>
      <c r="C70" s="9"/>
      <c r="D70" s="23"/>
      <c r="F70" s="2" t="str">
        <f t="shared" si="2"/>
        <v/>
      </c>
      <c r="G70" s="2" t="str">
        <f t="shared" si="3"/>
        <v/>
      </c>
    </row>
    <row r="71" spans="1:7" x14ac:dyDescent="0.2">
      <c r="A71" s="12"/>
      <c r="B71" s="14"/>
      <c r="C71" s="13"/>
      <c r="D71" s="24"/>
      <c r="F71" s="2" t="str">
        <f t="shared" si="2"/>
        <v/>
      </c>
      <c r="G71" s="2" t="str">
        <f t="shared" si="3"/>
        <v/>
      </c>
    </row>
    <row r="72" spans="1:7" x14ac:dyDescent="0.2">
      <c r="A72" s="8"/>
      <c r="B72" s="10"/>
      <c r="C72" s="9"/>
      <c r="D72" s="23"/>
      <c r="F72" s="2" t="str">
        <f t="shared" si="2"/>
        <v/>
      </c>
      <c r="G72" s="2" t="str">
        <f t="shared" si="3"/>
        <v/>
      </c>
    </row>
    <row r="73" spans="1:7" x14ac:dyDescent="0.2">
      <c r="A73" s="12"/>
      <c r="B73" s="14"/>
      <c r="C73" s="13"/>
      <c r="D73" s="24"/>
      <c r="F73" s="2" t="str">
        <f t="shared" si="2"/>
        <v/>
      </c>
      <c r="G73" s="2" t="str">
        <f t="shared" si="3"/>
        <v/>
      </c>
    </row>
    <row r="74" spans="1:7" x14ac:dyDescent="0.2">
      <c r="A74" s="8"/>
      <c r="B74" s="10"/>
      <c r="C74" s="9"/>
      <c r="D74" s="23"/>
      <c r="F74" s="2" t="str">
        <f t="shared" si="2"/>
        <v/>
      </c>
      <c r="G74" s="2" t="str">
        <f t="shared" si="3"/>
        <v/>
      </c>
    </row>
    <row r="75" spans="1:7" x14ac:dyDescent="0.2">
      <c r="A75" s="12"/>
      <c r="B75" s="14"/>
      <c r="C75" s="13"/>
      <c r="D75" s="24"/>
      <c r="F75" s="2" t="str">
        <f t="shared" si="2"/>
        <v/>
      </c>
      <c r="G75" s="2" t="str">
        <f t="shared" si="3"/>
        <v/>
      </c>
    </row>
    <row r="76" spans="1:7" x14ac:dyDescent="0.2">
      <c r="A76" s="8"/>
      <c r="B76" s="10"/>
      <c r="C76" s="9"/>
      <c r="D76" s="23"/>
      <c r="F76" s="2" t="str">
        <f t="shared" si="2"/>
        <v/>
      </c>
      <c r="G76" s="2" t="str">
        <f t="shared" si="3"/>
        <v/>
      </c>
    </row>
    <row r="77" spans="1:7" x14ac:dyDescent="0.2">
      <c r="A77" s="12"/>
      <c r="B77" s="14"/>
      <c r="C77" s="13"/>
      <c r="D77" s="24"/>
      <c r="F77" s="2" t="str">
        <f t="shared" si="2"/>
        <v/>
      </c>
      <c r="G77" s="2" t="str">
        <f t="shared" si="3"/>
        <v/>
      </c>
    </row>
    <row r="78" spans="1:7" x14ac:dyDescent="0.2">
      <c r="A78" s="8"/>
      <c r="B78" s="10"/>
      <c r="C78" s="9"/>
      <c r="D78" s="23"/>
      <c r="F78" s="2" t="str">
        <f t="shared" si="2"/>
        <v/>
      </c>
      <c r="G78" s="2" t="str">
        <f t="shared" si="3"/>
        <v/>
      </c>
    </row>
    <row r="79" spans="1:7" x14ac:dyDescent="0.2">
      <c r="A79" s="12"/>
      <c r="B79" s="14"/>
      <c r="C79" s="13"/>
      <c r="D79" s="24"/>
      <c r="F79" s="2" t="str">
        <f t="shared" si="2"/>
        <v/>
      </c>
      <c r="G79" s="2" t="str">
        <f t="shared" si="3"/>
        <v/>
      </c>
    </row>
    <row r="80" spans="1:7" x14ac:dyDescent="0.2">
      <c r="A80" s="8"/>
      <c r="B80" s="10"/>
      <c r="C80" s="9"/>
      <c r="D80" s="23"/>
      <c r="F80" s="2" t="str">
        <f t="shared" si="2"/>
        <v/>
      </c>
      <c r="G80" s="2" t="str">
        <f t="shared" si="3"/>
        <v/>
      </c>
    </row>
    <row r="81" spans="1:7" x14ac:dyDescent="0.2">
      <c r="A81" s="12"/>
      <c r="B81" s="14"/>
      <c r="C81" s="13"/>
      <c r="D81" s="24"/>
      <c r="F81" s="2" t="str">
        <f t="shared" si="2"/>
        <v/>
      </c>
      <c r="G81" s="2" t="str">
        <f t="shared" si="3"/>
        <v/>
      </c>
    </row>
    <row r="82" spans="1:7" x14ac:dyDescent="0.2">
      <c r="A82" s="8"/>
      <c r="B82" s="10"/>
      <c r="C82" s="9"/>
      <c r="D82" s="23"/>
      <c r="F82" s="2" t="str">
        <f t="shared" si="2"/>
        <v/>
      </c>
      <c r="G82" s="2" t="str">
        <f t="shared" si="3"/>
        <v/>
      </c>
    </row>
    <row r="83" spans="1:7" x14ac:dyDescent="0.2">
      <c r="A83" s="12"/>
      <c r="B83" s="14"/>
      <c r="C83" s="13"/>
      <c r="D83" s="24"/>
      <c r="F83" s="2" t="str">
        <f t="shared" si="2"/>
        <v/>
      </c>
      <c r="G83" s="2" t="str">
        <f t="shared" si="3"/>
        <v/>
      </c>
    </row>
    <row r="84" spans="1:7" x14ac:dyDescent="0.2">
      <c r="A84" s="8"/>
      <c r="B84" s="10"/>
      <c r="C84" s="9"/>
      <c r="D84" s="23"/>
      <c r="F84" s="2" t="str">
        <f t="shared" si="2"/>
        <v/>
      </c>
      <c r="G84" s="2" t="str">
        <f t="shared" si="3"/>
        <v/>
      </c>
    </row>
    <row r="85" spans="1:7" x14ac:dyDescent="0.2">
      <c r="A85" s="12"/>
      <c r="B85" s="14"/>
      <c r="C85" s="13"/>
      <c r="D85" s="24"/>
      <c r="F85" s="2" t="str">
        <f t="shared" si="2"/>
        <v/>
      </c>
      <c r="G85" s="2" t="str">
        <f t="shared" si="3"/>
        <v/>
      </c>
    </row>
    <row r="86" spans="1:7" x14ac:dyDescent="0.2">
      <c r="A86" s="8"/>
      <c r="B86" s="10"/>
      <c r="C86" s="9"/>
      <c r="D86" s="23"/>
      <c r="F86" s="2" t="str">
        <f t="shared" si="2"/>
        <v/>
      </c>
      <c r="G86" s="2" t="str">
        <f t="shared" si="3"/>
        <v/>
      </c>
    </row>
    <row r="87" spans="1:7" x14ac:dyDescent="0.2">
      <c r="A87" s="12"/>
      <c r="B87" s="14"/>
      <c r="C87" s="13"/>
      <c r="D87" s="24"/>
      <c r="F87" s="2" t="str">
        <f t="shared" si="2"/>
        <v/>
      </c>
      <c r="G87" s="2" t="str">
        <f t="shared" si="3"/>
        <v/>
      </c>
    </row>
    <row r="88" spans="1:7" x14ac:dyDescent="0.2">
      <c r="A88" s="8"/>
      <c r="B88" s="10"/>
      <c r="C88" s="9"/>
      <c r="D88" s="23"/>
      <c r="F88" s="2" t="str">
        <f t="shared" si="2"/>
        <v/>
      </c>
      <c r="G88" s="2" t="str">
        <f t="shared" si="3"/>
        <v/>
      </c>
    </row>
    <row r="89" spans="1:7" x14ac:dyDescent="0.2">
      <c r="A89" s="12"/>
      <c r="B89" s="14"/>
      <c r="C89" s="13"/>
      <c r="D89" s="24"/>
      <c r="F89" s="2" t="str">
        <f t="shared" si="2"/>
        <v/>
      </c>
      <c r="G89" s="2" t="str">
        <f t="shared" si="3"/>
        <v/>
      </c>
    </row>
    <row r="90" spans="1:7" x14ac:dyDescent="0.2">
      <c r="A90" s="8"/>
      <c r="B90" s="10"/>
      <c r="C90" s="9"/>
      <c r="D90" s="23"/>
      <c r="F90" s="2" t="str">
        <f t="shared" si="2"/>
        <v/>
      </c>
      <c r="G90" s="2" t="str">
        <f t="shared" si="3"/>
        <v/>
      </c>
    </row>
    <row r="91" spans="1:7" x14ac:dyDescent="0.2">
      <c r="A91" s="12"/>
      <c r="B91" s="14"/>
      <c r="C91" s="13"/>
      <c r="D91" s="24"/>
      <c r="F91" s="2" t="str">
        <f t="shared" si="2"/>
        <v/>
      </c>
      <c r="G91" s="2" t="str">
        <f t="shared" si="3"/>
        <v/>
      </c>
    </row>
    <row r="92" spans="1:7" x14ac:dyDescent="0.2">
      <c r="A92" s="8"/>
      <c r="B92" s="10"/>
      <c r="C92" s="9"/>
      <c r="D92" s="23"/>
      <c r="F92" s="2" t="str">
        <f t="shared" si="2"/>
        <v/>
      </c>
      <c r="G92" s="2" t="str">
        <f t="shared" si="3"/>
        <v/>
      </c>
    </row>
    <row r="93" spans="1:7" x14ac:dyDescent="0.2">
      <c r="A93" s="12"/>
      <c r="B93" s="14"/>
      <c r="C93" s="13"/>
      <c r="D93" s="24"/>
      <c r="F93" s="2" t="str">
        <f t="shared" si="2"/>
        <v/>
      </c>
      <c r="G93" s="2" t="str">
        <f t="shared" si="3"/>
        <v/>
      </c>
    </row>
    <row r="94" spans="1:7" x14ac:dyDescent="0.2">
      <c r="A94" s="8"/>
      <c r="B94" s="10"/>
      <c r="C94" s="9"/>
      <c r="D94" s="23"/>
      <c r="F94" s="2" t="str">
        <f t="shared" si="2"/>
        <v/>
      </c>
      <c r="G94" s="2" t="str">
        <f t="shared" si="3"/>
        <v/>
      </c>
    </row>
    <row r="95" spans="1:7" x14ac:dyDescent="0.2">
      <c r="A95" s="12"/>
      <c r="B95" s="14"/>
      <c r="C95" s="13"/>
      <c r="D95" s="24"/>
      <c r="F95" s="2" t="str">
        <f t="shared" si="2"/>
        <v/>
      </c>
      <c r="G95" s="2" t="str">
        <f t="shared" si="3"/>
        <v/>
      </c>
    </row>
    <row r="96" spans="1:7" x14ac:dyDescent="0.2">
      <c r="A96" s="8"/>
      <c r="B96" s="10"/>
      <c r="C96" s="9"/>
      <c r="D96" s="23"/>
      <c r="F96" s="2" t="str">
        <f t="shared" si="2"/>
        <v/>
      </c>
      <c r="G96" s="2" t="str">
        <f t="shared" si="3"/>
        <v/>
      </c>
    </row>
    <row r="97" spans="1:7" x14ac:dyDescent="0.2">
      <c r="A97" s="12"/>
      <c r="B97" s="14"/>
      <c r="C97" s="13"/>
      <c r="D97" s="24"/>
      <c r="F97" s="2" t="str">
        <f t="shared" si="2"/>
        <v/>
      </c>
      <c r="G97" s="2" t="str">
        <f t="shared" si="3"/>
        <v/>
      </c>
    </row>
    <row r="98" spans="1:7" x14ac:dyDescent="0.2">
      <c r="A98" s="8"/>
      <c r="B98" s="10"/>
      <c r="C98" s="9"/>
      <c r="D98" s="23"/>
      <c r="F98" s="2" t="str">
        <f t="shared" si="2"/>
        <v/>
      </c>
      <c r="G98" s="2" t="str">
        <f t="shared" si="3"/>
        <v/>
      </c>
    </row>
    <row r="99" spans="1:7" x14ac:dyDescent="0.2">
      <c r="A99" s="12"/>
      <c r="B99" s="14"/>
      <c r="C99" s="13"/>
      <c r="D99" s="24"/>
      <c r="F99" s="2" t="str">
        <f t="shared" si="2"/>
        <v/>
      </c>
      <c r="G99" s="2" t="str">
        <f t="shared" si="3"/>
        <v/>
      </c>
    </row>
    <row r="100" spans="1:7" x14ac:dyDescent="0.2">
      <c r="A100" s="8"/>
      <c r="B100" s="10"/>
      <c r="C100" s="9"/>
      <c r="D100" s="23"/>
      <c r="F100" s="2" t="str">
        <f t="shared" si="2"/>
        <v/>
      </c>
      <c r="G100" s="2" t="str">
        <f t="shared" si="3"/>
        <v/>
      </c>
    </row>
    <row r="101" spans="1:7" x14ac:dyDescent="0.2">
      <c r="A101" s="12"/>
      <c r="B101" s="14"/>
      <c r="C101" s="13"/>
      <c r="D101" s="24"/>
      <c r="F101" s="2" t="str">
        <f t="shared" si="2"/>
        <v/>
      </c>
      <c r="G101" s="2" t="str">
        <f t="shared" si="3"/>
        <v/>
      </c>
    </row>
    <row r="102" spans="1:7" x14ac:dyDescent="0.2">
      <c r="A102" s="8"/>
      <c r="B102" s="10"/>
      <c r="C102" s="9"/>
      <c r="D102" s="23"/>
      <c r="F102" s="2" t="str">
        <f t="shared" si="2"/>
        <v/>
      </c>
      <c r="G102" s="2" t="str">
        <f t="shared" si="3"/>
        <v/>
      </c>
    </row>
    <row r="103" spans="1:7" x14ac:dyDescent="0.2">
      <c r="A103" s="12"/>
      <c r="B103" s="14"/>
      <c r="C103" s="13"/>
      <c r="D103" s="24"/>
      <c r="F103" s="2" t="str">
        <f t="shared" si="2"/>
        <v/>
      </c>
      <c r="G103" s="2" t="str">
        <f t="shared" si="3"/>
        <v/>
      </c>
    </row>
    <row r="104" spans="1:7" x14ac:dyDescent="0.2">
      <c r="A104" s="8"/>
      <c r="B104" s="10"/>
      <c r="C104" s="9"/>
      <c r="D104" s="23"/>
      <c r="F104" s="2" t="str">
        <f t="shared" si="2"/>
        <v/>
      </c>
      <c r="G104" s="2" t="str">
        <f t="shared" si="3"/>
        <v/>
      </c>
    </row>
    <row r="105" spans="1:7" x14ac:dyDescent="0.2">
      <c r="A105" s="12"/>
      <c r="B105" s="14"/>
      <c r="C105" s="13"/>
      <c r="D105" s="24"/>
      <c r="F105" s="2" t="str">
        <f t="shared" si="2"/>
        <v/>
      </c>
      <c r="G105" s="2" t="str">
        <f t="shared" si="3"/>
        <v/>
      </c>
    </row>
    <row r="106" spans="1:7" x14ac:dyDescent="0.2">
      <c r="A106" s="8"/>
      <c r="B106" s="10"/>
      <c r="C106" s="9"/>
      <c r="D106" s="23"/>
      <c r="F106" s="2" t="str">
        <f t="shared" si="2"/>
        <v/>
      </c>
      <c r="G106" s="2" t="str">
        <f t="shared" si="3"/>
        <v/>
      </c>
    </row>
    <row r="107" spans="1:7" x14ac:dyDescent="0.2">
      <c r="A107" s="12"/>
      <c r="B107" s="14"/>
      <c r="C107" s="13"/>
      <c r="D107" s="24"/>
      <c r="F107" s="2" t="str">
        <f t="shared" si="2"/>
        <v/>
      </c>
      <c r="G107" s="2" t="str">
        <f t="shared" si="3"/>
        <v/>
      </c>
    </row>
    <row r="108" spans="1:7" x14ac:dyDescent="0.2">
      <c r="A108" s="8"/>
      <c r="B108" s="10"/>
      <c r="C108" s="9"/>
      <c r="D108" s="23"/>
      <c r="F108" s="2" t="str">
        <f t="shared" si="2"/>
        <v/>
      </c>
      <c r="G108" s="2" t="str">
        <f t="shared" si="3"/>
        <v/>
      </c>
    </row>
    <row r="109" spans="1:7" x14ac:dyDescent="0.2">
      <c r="A109" s="12"/>
      <c r="B109" s="14"/>
      <c r="C109" s="13"/>
      <c r="D109" s="24"/>
      <c r="F109" s="2" t="str">
        <f t="shared" si="2"/>
        <v/>
      </c>
      <c r="G109" s="2" t="str">
        <f t="shared" si="3"/>
        <v/>
      </c>
    </row>
    <row r="110" spans="1:7" x14ac:dyDescent="0.2">
      <c r="A110" s="8"/>
      <c r="B110" s="10"/>
      <c r="C110" s="9"/>
      <c r="D110" s="23"/>
      <c r="F110" s="2" t="str">
        <f t="shared" si="2"/>
        <v/>
      </c>
      <c r="G110" s="2" t="str">
        <f t="shared" si="3"/>
        <v/>
      </c>
    </row>
    <row r="111" spans="1:7" x14ac:dyDescent="0.2">
      <c r="A111" s="12"/>
      <c r="B111" s="14"/>
      <c r="C111" s="13"/>
      <c r="D111" s="24"/>
      <c r="F111" s="2" t="str">
        <f t="shared" si="2"/>
        <v/>
      </c>
      <c r="G111" s="2" t="str">
        <f t="shared" si="3"/>
        <v/>
      </c>
    </row>
    <row r="112" spans="1:7" x14ac:dyDescent="0.2">
      <c r="A112" s="8"/>
      <c r="B112" s="10"/>
      <c r="C112" s="9"/>
      <c r="D112" s="23"/>
      <c r="F112" s="2" t="str">
        <f t="shared" si="2"/>
        <v/>
      </c>
      <c r="G112" s="2" t="str">
        <f t="shared" si="3"/>
        <v/>
      </c>
    </row>
    <row r="113" spans="1:7" x14ac:dyDescent="0.2">
      <c r="A113" s="12"/>
      <c r="B113" s="14"/>
      <c r="C113" s="13"/>
      <c r="D113" s="24"/>
      <c r="F113" s="2" t="str">
        <f t="shared" si="2"/>
        <v/>
      </c>
      <c r="G113" s="2" t="str">
        <f t="shared" si="3"/>
        <v/>
      </c>
    </row>
    <row r="114" spans="1:7" x14ac:dyDescent="0.2">
      <c r="A114" s="8"/>
      <c r="B114" s="10"/>
      <c r="C114" s="9"/>
      <c r="D114" s="23"/>
      <c r="F114" s="2" t="str">
        <f t="shared" si="2"/>
        <v/>
      </c>
      <c r="G114" s="2" t="str">
        <f t="shared" si="3"/>
        <v/>
      </c>
    </row>
    <row r="115" spans="1:7" x14ac:dyDescent="0.2">
      <c r="A115" s="12"/>
      <c r="B115" s="14"/>
      <c r="C115" s="13"/>
      <c r="D115" s="24"/>
      <c r="F115" s="2" t="str">
        <f t="shared" si="2"/>
        <v/>
      </c>
      <c r="G115" s="2" t="str">
        <f t="shared" si="3"/>
        <v/>
      </c>
    </row>
    <row r="116" spans="1:7" x14ac:dyDescent="0.2">
      <c r="A116" s="8"/>
      <c r="B116" s="10"/>
      <c r="C116" s="9"/>
      <c r="D116" s="23"/>
      <c r="F116" s="2" t="str">
        <f t="shared" si="2"/>
        <v/>
      </c>
      <c r="G116" s="2" t="str">
        <f t="shared" si="3"/>
        <v/>
      </c>
    </row>
    <row r="117" spans="1:7" x14ac:dyDescent="0.2">
      <c r="A117" s="12"/>
      <c r="B117" s="14"/>
      <c r="C117" s="13"/>
      <c r="D117" s="24"/>
      <c r="F117" s="2" t="str">
        <f t="shared" si="2"/>
        <v/>
      </c>
      <c r="G117" s="2" t="str">
        <f t="shared" si="3"/>
        <v/>
      </c>
    </row>
    <row r="118" spans="1:7" x14ac:dyDescent="0.2">
      <c r="A118" s="8"/>
      <c r="B118" s="10"/>
      <c r="C118" s="9"/>
      <c r="D118" s="23"/>
      <c r="F118" s="2" t="str">
        <f t="shared" si="2"/>
        <v/>
      </c>
      <c r="G118" s="2" t="str">
        <f t="shared" si="3"/>
        <v/>
      </c>
    </row>
    <row r="119" spans="1:7" x14ac:dyDescent="0.2">
      <c r="A119" s="12"/>
      <c r="B119" s="14"/>
      <c r="C119" s="13"/>
      <c r="D119" s="24"/>
      <c r="F119" s="2" t="str">
        <f t="shared" si="2"/>
        <v/>
      </c>
      <c r="G119" s="2" t="str">
        <f t="shared" si="3"/>
        <v/>
      </c>
    </row>
    <row r="120" spans="1:7" x14ac:dyDescent="0.2">
      <c r="A120" s="8"/>
      <c r="B120" s="10"/>
      <c r="C120" s="9"/>
      <c r="D120" s="23"/>
      <c r="F120" s="2" t="str">
        <f t="shared" si="2"/>
        <v/>
      </c>
      <c r="G120" s="2" t="str">
        <f t="shared" si="3"/>
        <v/>
      </c>
    </row>
    <row r="121" spans="1:7" x14ac:dyDescent="0.2">
      <c r="A121" s="12"/>
      <c r="B121" s="14"/>
      <c r="C121" s="13"/>
      <c r="D121" s="24"/>
      <c r="F121" s="2" t="str">
        <f t="shared" si="2"/>
        <v/>
      </c>
      <c r="G121" s="2" t="str">
        <f t="shared" si="3"/>
        <v/>
      </c>
    </row>
    <row r="122" spans="1:7" x14ac:dyDescent="0.2">
      <c r="A122" s="8"/>
      <c r="B122" s="10"/>
      <c r="C122" s="9"/>
      <c r="D122" s="23"/>
      <c r="F122" s="2" t="str">
        <f t="shared" si="2"/>
        <v/>
      </c>
      <c r="G122" s="2" t="str">
        <f t="shared" si="3"/>
        <v/>
      </c>
    </row>
    <row r="123" spans="1:7" x14ac:dyDescent="0.2">
      <c r="A123" s="12"/>
      <c r="B123" s="14"/>
      <c r="C123" s="13"/>
      <c r="D123" s="24"/>
      <c r="F123" s="2" t="str">
        <f t="shared" si="2"/>
        <v/>
      </c>
      <c r="G123" s="2" t="str">
        <f t="shared" si="3"/>
        <v/>
      </c>
    </row>
    <row r="124" spans="1:7" x14ac:dyDescent="0.2">
      <c r="A124" s="8"/>
      <c r="B124" s="10"/>
      <c r="C124" s="9"/>
      <c r="D124" s="23"/>
      <c r="F124" s="2" t="str">
        <f t="shared" si="2"/>
        <v/>
      </c>
      <c r="G124" s="2" t="str">
        <f t="shared" si="3"/>
        <v/>
      </c>
    </row>
    <row r="125" spans="1:7" x14ac:dyDescent="0.2">
      <c r="A125" s="12"/>
      <c r="B125" s="14"/>
      <c r="C125" s="13"/>
      <c r="D125" s="24"/>
      <c r="F125" s="2" t="str">
        <f t="shared" si="2"/>
        <v/>
      </c>
      <c r="G125" s="2" t="str">
        <f t="shared" si="3"/>
        <v/>
      </c>
    </row>
    <row r="126" spans="1:7" x14ac:dyDescent="0.2">
      <c r="A126" s="8"/>
      <c r="B126" s="10"/>
      <c r="C126" s="9"/>
      <c r="D126" s="23"/>
      <c r="F126" s="2" t="str">
        <f t="shared" si="2"/>
        <v/>
      </c>
      <c r="G126" s="2" t="str">
        <f t="shared" si="3"/>
        <v/>
      </c>
    </row>
    <row r="127" spans="1:7" x14ac:dyDescent="0.2">
      <c r="A127" s="12"/>
      <c r="B127" s="14"/>
      <c r="C127" s="13"/>
      <c r="D127" s="24"/>
      <c r="F127" s="2" t="str">
        <f t="shared" si="2"/>
        <v/>
      </c>
      <c r="G127" s="2" t="str">
        <f t="shared" si="3"/>
        <v/>
      </c>
    </row>
    <row r="128" spans="1:7" x14ac:dyDescent="0.2">
      <c r="A128" s="8"/>
      <c r="B128" s="10"/>
      <c r="C128" s="9"/>
      <c r="D128" s="23"/>
      <c r="F128" s="2" t="str">
        <f t="shared" si="2"/>
        <v/>
      </c>
      <c r="G128" s="2" t="str">
        <f t="shared" si="3"/>
        <v/>
      </c>
    </row>
    <row r="129" spans="1:7" x14ac:dyDescent="0.2">
      <c r="A129" s="12"/>
      <c r="B129" s="14"/>
      <c r="C129" s="13"/>
      <c r="D129" s="24"/>
      <c r="F129" s="2" t="str">
        <f t="shared" si="2"/>
        <v/>
      </c>
      <c r="G129" s="2" t="str">
        <f t="shared" si="3"/>
        <v/>
      </c>
    </row>
    <row r="130" spans="1:7" x14ac:dyDescent="0.2">
      <c r="A130" s="8"/>
      <c r="B130" s="10"/>
      <c r="C130" s="9"/>
      <c r="D130" s="23"/>
      <c r="F130" s="2" t="str">
        <f t="shared" si="2"/>
        <v/>
      </c>
      <c r="G130" s="2" t="str">
        <f t="shared" si="3"/>
        <v/>
      </c>
    </row>
    <row r="131" spans="1:7" x14ac:dyDescent="0.2">
      <c r="A131" s="12"/>
      <c r="B131" s="14"/>
      <c r="C131" s="13"/>
      <c r="D131" s="24"/>
      <c r="F131" s="2" t="str">
        <f t="shared" ref="F131:F133" si="4">_xlfn.CONCAT(A131,C131)</f>
        <v/>
      </c>
      <c r="G131" s="2" t="str">
        <f t="shared" ref="G131:G133" si="5">_xlfn.CONCAT(F131,D131)</f>
        <v/>
      </c>
    </row>
    <row r="132" spans="1:7" x14ac:dyDescent="0.2">
      <c r="A132" s="8"/>
      <c r="B132" s="10"/>
      <c r="C132" s="9"/>
      <c r="D132" s="23"/>
      <c r="F132" s="2" t="str">
        <f t="shared" si="4"/>
        <v/>
      </c>
      <c r="G132" s="2" t="str">
        <f t="shared" si="5"/>
        <v/>
      </c>
    </row>
    <row r="133" spans="1:7" x14ac:dyDescent="0.2">
      <c r="A133" s="17"/>
      <c r="B133" s="19"/>
      <c r="C133" s="18"/>
      <c r="D133" s="25"/>
      <c r="F133" s="2" t="str">
        <f t="shared" si="4"/>
        <v/>
      </c>
      <c r="G133" s="2" t="str">
        <f t="shared" si="5"/>
        <v/>
      </c>
    </row>
  </sheetData>
  <dataValidations count="2">
    <dataValidation type="custom" allowBlank="1" showDropDown="1" sqref="B2:B133" xr:uid="{00000000-0002-0000-0100-000000000000}">
      <formula1>AND(ISNUMBER(B2),(NOT(OR(NOT(ISERROR(DATEVALUE(B2))), AND(ISNUMBER(B2), LEFT(CELL("format", B2))="D")))))</formula1>
    </dataValidation>
    <dataValidation allowBlank="1" showDropDown="1" sqref="A2:A133 C2:D133" xr:uid="{00000000-0002-0000-0100-000001000000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8DB1EE-552E-4E1A-B8AB-8295FFFC3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Front</vt:lpstr>
      <vt:lpstr>Interrail passes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Chiel Meiberg (student)</cp:lastModifiedBy>
  <dcterms:modified xsi:type="dcterms:W3CDTF">2025-01-30T20:17:22Z</dcterms:modified>
</cp:coreProperties>
</file>